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3655" windowHeight="969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list'!$G$2</definedName>
    <definedName name="MJ">'Krycí list'!$G$5</definedName>
    <definedName name="Mont">Rekapitulace!$H$12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Položky!$A$1:$G$49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4519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48" i="3"/>
  <c r="BD48"/>
  <c r="BC48"/>
  <c r="BB48"/>
  <c r="BA48"/>
  <c r="G48"/>
  <c r="BE47"/>
  <c r="BD47"/>
  <c r="BC47"/>
  <c r="BB47"/>
  <c r="BA47"/>
  <c r="G47"/>
  <c r="BE46"/>
  <c r="BE49" s="1"/>
  <c r="I11" i="2" s="1"/>
  <c r="BD46" i="3"/>
  <c r="BD49" s="1"/>
  <c r="H11" i="2" s="1"/>
  <c r="BC46" i="3"/>
  <c r="BC49" s="1"/>
  <c r="G11" i="2" s="1"/>
  <c r="BB46" i="3"/>
  <c r="BA46"/>
  <c r="BA49" s="1"/>
  <c r="E11" i="2" s="1"/>
  <c r="G46" i="3"/>
  <c r="G49" s="1"/>
  <c r="B11" i="2"/>
  <c r="A11"/>
  <c r="BB49" i="3"/>
  <c r="F11" i="2" s="1"/>
  <c r="C49" i="3"/>
  <c r="BE43"/>
  <c r="BE44" s="1"/>
  <c r="I10" i="2" s="1"/>
  <c r="BD43" i="3"/>
  <c r="BD44" s="1"/>
  <c r="H10" i="2" s="1"/>
  <c r="BC43" i="3"/>
  <c r="BC44" s="1"/>
  <c r="G10" i="2" s="1"/>
  <c r="BB43" i="3"/>
  <c r="BA43"/>
  <c r="BA44" s="1"/>
  <c r="E10" i="2" s="1"/>
  <c r="G43" i="3"/>
  <c r="G44" s="1"/>
  <c r="B10" i="2"/>
  <c r="A10"/>
  <c r="BB44" i="3"/>
  <c r="F10" i="2" s="1"/>
  <c r="C44" i="3"/>
  <c r="BE40"/>
  <c r="BD40"/>
  <c r="BC40"/>
  <c r="BB40"/>
  <c r="BA40"/>
  <c r="G40"/>
  <c r="BE39"/>
  <c r="BD39"/>
  <c r="BC39"/>
  <c r="BB39"/>
  <c r="BA39"/>
  <c r="G39"/>
  <c r="BE38"/>
  <c r="BD38"/>
  <c r="BC38"/>
  <c r="BB38"/>
  <c r="BA38"/>
  <c r="G38"/>
  <c r="BE37"/>
  <c r="BE41" s="1"/>
  <c r="I9" i="2" s="1"/>
  <c r="BD37" i="3"/>
  <c r="BC37"/>
  <c r="BC41" s="1"/>
  <c r="G9" i="2" s="1"/>
  <c r="BB37" i="3"/>
  <c r="BB41" s="1"/>
  <c r="F9" i="2" s="1"/>
  <c r="BA37" i="3"/>
  <c r="BA41" s="1"/>
  <c r="E9" i="2" s="1"/>
  <c r="G37" i="3"/>
  <c r="B9" i="2"/>
  <c r="A9"/>
  <c r="BD41" i="3"/>
  <c r="H9" i="2" s="1"/>
  <c r="G41" i="3"/>
  <c r="C41"/>
  <c r="BE34"/>
  <c r="BD34"/>
  <c r="BC34"/>
  <c r="BB34"/>
  <c r="BA34"/>
  <c r="G34"/>
  <c r="BE33"/>
  <c r="BD33"/>
  <c r="BC33"/>
  <c r="BB33"/>
  <c r="BA33"/>
  <c r="G33"/>
  <c r="BE32"/>
  <c r="BD32"/>
  <c r="BC32"/>
  <c r="BB32"/>
  <c r="BA32"/>
  <c r="G32"/>
  <c r="BE31"/>
  <c r="BD31"/>
  <c r="BC31"/>
  <c r="BB31"/>
  <c r="BA31"/>
  <c r="G31"/>
  <c r="BE30"/>
  <c r="BD30"/>
  <c r="BC30"/>
  <c r="BB30"/>
  <c r="BA30"/>
  <c r="G30"/>
  <c r="BE29"/>
  <c r="BD29"/>
  <c r="BC29"/>
  <c r="BB29"/>
  <c r="BA29"/>
  <c r="G29"/>
  <c r="BE28"/>
  <c r="BD28"/>
  <c r="BC28"/>
  <c r="BB28"/>
  <c r="BA28"/>
  <c r="G28"/>
  <c r="BE27"/>
  <c r="BD27"/>
  <c r="BC27"/>
  <c r="BB27"/>
  <c r="BA27"/>
  <c r="G27"/>
  <c r="BE26"/>
  <c r="BE35" s="1"/>
  <c r="I8" i="2" s="1"/>
  <c r="BD26" i="3"/>
  <c r="BC26"/>
  <c r="BC35" s="1"/>
  <c r="G8" i="2" s="1"/>
  <c r="BB26" i="3"/>
  <c r="BB35" s="1"/>
  <c r="F8" i="2" s="1"/>
  <c r="BA26" i="3"/>
  <c r="BA35" s="1"/>
  <c r="E8" i="2" s="1"/>
  <c r="G26" i="3"/>
  <c r="B8" i="2"/>
  <c r="A8"/>
  <c r="BD35" i="3"/>
  <c r="H8" i="2" s="1"/>
  <c r="G35" i="3"/>
  <c r="C35"/>
  <c r="BE23"/>
  <c r="BD23"/>
  <c r="BC23"/>
  <c r="BB23"/>
  <c r="BA23"/>
  <c r="G23"/>
  <c r="BE22"/>
  <c r="BD22"/>
  <c r="BC22"/>
  <c r="BB22"/>
  <c r="BA22"/>
  <c r="G22"/>
  <c r="BE21"/>
  <c r="BD21"/>
  <c r="BC21"/>
  <c r="BB21"/>
  <c r="BA21"/>
  <c r="G21"/>
  <c r="BE20"/>
  <c r="BD20"/>
  <c r="BC20"/>
  <c r="BB20"/>
  <c r="BA20"/>
  <c r="G20"/>
  <c r="BE19"/>
  <c r="BD19"/>
  <c r="BC19"/>
  <c r="BB19"/>
  <c r="BA19"/>
  <c r="G19"/>
  <c r="BE18"/>
  <c r="BD18"/>
  <c r="BC18"/>
  <c r="BB18"/>
  <c r="BA18"/>
  <c r="G18"/>
  <c r="BE17"/>
  <c r="BD17"/>
  <c r="BC17"/>
  <c r="BB17"/>
  <c r="BA17"/>
  <c r="G17"/>
  <c r="BE16"/>
  <c r="BD16"/>
  <c r="BC16"/>
  <c r="BB16"/>
  <c r="BA16"/>
  <c r="G16"/>
  <c r="BE15"/>
  <c r="BD15"/>
  <c r="BC15"/>
  <c r="BB15"/>
  <c r="BA15"/>
  <c r="G15"/>
  <c r="BE14"/>
  <c r="BD14"/>
  <c r="BC14"/>
  <c r="BB14"/>
  <c r="BA14"/>
  <c r="G14"/>
  <c r="BE13"/>
  <c r="BD13"/>
  <c r="BC13"/>
  <c r="BB13"/>
  <c r="BA13"/>
  <c r="G13"/>
  <c r="BE12"/>
  <c r="BD12"/>
  <c r="BC12"/>
  <c r="BB12"/>
  <c r="BA12"/>
  <c r="G12"/>
  <c r="BE11"/>
  <c r="BD11"/>
  <c r="BC11"/>
  <c r="BB11"/>
  <c r="BA11"/>
  <c r="G11"/>
  <c r="BE10"/>
  <c r="BD10"/>
  <c r="BC10"/>
  <c r="BB10"/>
  <c r="BA10"/>
  <c r="G10"/>
  <c r="BE9"/>
  <c r="BD9"/>
  <c r="BC9"/>
  <c r="BB9"/>
  <c r="BA9"/>
  <c r="G9"/>
  <c r="BE8"/>
  <c r="BE24" s="1"/>
  <c r="I7" i="2" s="1"/>
  <c r="BD8" i="3"/>
  <c r="BD24" s="1"/>
  <c r="H7" i="2" s="1"/>
  <c r="BC8" i="3"/>
  <c r="BC24" s="1"/>
  <c r="G7" i="2" s="1"/>
  <c r="BB8" i="3"/>
  <c r="BA8"/>
  <c r="BA24" s="1"/>
  <c r="E7" i="2" s="1"/>
  <c r="G8" i="3"/>
  <c r="G24" s="1"/>
  <c r="B7" i="2"/>
  <c r="A7"/>
  <c r="BB24" i="3"/>
  <c r="F7" i="2" s="1"/>
  <c r="C24" i="3"/>
  <c r="E4"/>
  <c r="C4"/>
  <c r="F3"/>
  <c r="C3"/>
  <c r="C2" i="2"/>
  <c r="C1"/>
  <c r="C33" i="1"/>
  <c r="F33" s="1"/>
  <c r="C31"/>
  <c r="C9"/>
  <c r="G7"/>
  <c r="D2"/>
  <c r="C2"/>
  <c r="F12" i="2" l="1"/>
  <c r="C16" i="1" s="1"/>
  <c r="E12" i="2"/>
  <c r="I12"/>
  <c r="C21" i="1" s="1"/>
  <c r="H12" i="2"/>
  <c r="C17" i="1" s="1"/>
  <c r="G12" i="2"/>
  <c r="C18" i="1" s="1"/>
  <c r="G24" i="2" l="1"/>
  <c r="I24" s="1"/>
  <c r="G23"/>
  <c r="I23" s="1"/>
  <c r="G21" i="1" s="1"/>
  <c r="G22" i="2"/>
  <c r="I22" s="1"/>
  <c r="G20" i="1" s="1"/>
  <c r="G21" i="2"/>
  <c r="I21" s="1"/>
  <c r="G19" i="1" s="1"/>
  <c r="G20" i="2"/>
  <c r="I20" s="1"/>
  <c r="G18" i="1" s="1"/>
  <c r="G19" i="2"/>
  <c r="I19" s="1"/>
  <c r="G17" i="1" s="1"/>
  <c r="G18" i="2"/>
  <c r="I18" s="1"/>
  <c r="G16" i="1" s="1"/>
  <c r="G17" i="2"/>
  <c r="I17" s="1"/>
  <c r="C15" i="1"/>
  <c r="C19" s="1"/>
  <c r="C22" s="1"/>
  <c r="G15" l="1"/>
  <c r="H25" i="2"/>
  <c r="G23" i="1" s="1"/>
  <c r="G22" l="1"/>
  <c r="C23"/>
  <c r="F30" s="1"/>
  <c r="F34" l="1"/>
  <c r="F31"/>
</calcChain>
</file>

<file path=xl/sharedStrings.xml><?xml version="1.0" encoding="utf-8"?>
<sst xmlns="http://schemas.openxmlformats.org/spreadsheetml/2006/main" count="227" uniqueCount="167">
  <si>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</si>
  <si>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</si>
  <si>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</si>
  <si>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</si>
  <si>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</si>
  <si>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</si>
  <si>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</si>
  <si>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</si>
  <si>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</si>
  <si>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</si>
  <si>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</si>
  <si>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</si>
  <si>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</si>
  <si>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</si>
  <si>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</si>
  <si>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</si>
  <si>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</si>
  <si>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</si>
  <si>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</si>
  <si>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</si>
  <si>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</si>
  <si>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</si>
  <si>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</si>
  <si>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</si>
  <si>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</si>
  <si>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</si>
  <si>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</si>
  <si>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</si>
  <si>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</si>
  <si>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</si>
  <si>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</si>
  <si>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</si>
  <si>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</si>
  <si>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</si>
  <si>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</si>
  <si>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</si>
  <si>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</si>
  <si>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</si>
  <si>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</si>
  <si>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</si>
  <si>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</si>
  <si>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</si>
  <si>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</si>
  <si>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</si>
  <si>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</si>
  <si>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</si>
  <si>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</si>
  <si>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</si>
  <si>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</si>
  <si>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</si>
  <si>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</si>
  <si>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</si>
  <si>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</si>
  <si>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</si>
  <si>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</si>
  <si>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</si>
  <si>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</si>
  <si>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</si>
  <si>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</si>
  <si>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</si>
  <si>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</si>
  <si>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</si>
  <si>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</si>
  <si>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</si>
  <si>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</si>
  <si>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</si>
  <si>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</si>
  <si>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</si>
  <si>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</si>
  <si>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</si>
  <si>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</si>
  <si>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</si>
  <si>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</si>
  <si>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</si>
  <si>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</si>
  <si>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</si>
  <si>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</si>
  <si>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</si>
  <si>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D286</t>
  </si>
  <si>
    <t>MĚSTYS  NEZAMYSLICE - OBNOVA CHODNÍKŮ UL. NÁDRAŽNÍ</t>
  </si>
  <si>
    <t>113106121R00</t>
  </si>
  <si>
    <t xml:space="preserve">Rozebrání dlažeb z betonových dlaždic na sucho </t>
  </si>
  <si>
    <t>m2</t>
  </si>
  <si>
    <t>113107213R00</t>
  </si>
  <si>
    <t xml:space="preserve">Odstranění podkladu nad 200 m2,kam.těžené tl.30 cm </t>
  </si>
  <si>
    <t>113107231R00</t>
  </si>
  <si>
    <t xml:space="preserve">Odstranění podkladu nad 200 m2, beton, tl.do 15 cm </t>
  </si>
  <si>
    <t>113107241R00</t>
  </si>
  <si>
    <t xml:space="preserve">Odstranění podkladu nad 200 m2, živičného tl.5 cm </t>
  </si>
  <si>
    <t>113204111R00</t>
  </si>
  <si>
    <t xml:space="preserve">Vytrhání obrub záhonových </t>
  </si>
  <si>
    <t>m</t>
  </si>
  <si>
    <t>122202201R00</t>
  </si>
  <si>
    <t xml:space="preserve">Odkopávky pro silnice v hor. 3 do 100 m3 </t>
  </si>
  <si>
    <t>m3</t>
  </si>
  <si>
    <t>162301101R00</t>
  </si>
  <si>
    <t xml:space="preserve">Vodorovné přemístění výkopku z hor.1-4 do 500 m </t>
  </si>
  <si>
    <t>162701101R00</t>
  </si>
  <si>
    <t xml:space="preserve">Vodorovné přemístění výkopku z hor.1-4 do 6000 m </t>
  </si>
  <si>
    <t>167101101R00</t>
  </si>
  <si>
    <t xml:space="preserve">Nakládání výkopku z hor.1-4 v množství do 100 m3 </t>
  </si>
  <si>
    <t>171201201R00</t>
  </si>
  <si>
    <t xml:space="preserve">Uložení sypaniny na skládku </t>
  </si>
  <si>
    <t>180402111R00</t>
  </si>
  <si>
    <t xml:space="preserve">Založení trávníku parkového výsevem v rovině </t>
  </si>
  <si>
    <t>181101102R00</t>
  </si>
  <si>
    <t xml:space="preserve">Úprava pláně v zářezech v hor. 1-4, se zhutněním </t>
  </si>
  <si>
    <t>182001111R00</t>
  </si>
  <si>
    <t xml:space="preserve">Plošná úprava terénu, nerovnosti do 10 cm v rovině </t>
  </si>
  <si>
    <t>185803111R00</t>
  </si>
  <si>
    <t xml:space="preserve">Ošetření trávníku v rovině </t>
  </si>
  <si>
    <t>199000002R00</t>
  </si>
  <si>
    <t xml:space="preserve">Poplatek za skládku horniny 1- 4 </t>
  </si>
  <si>
    <t>spec.</t>
  </si>
  <si>
    <t xml:space="preserve">Travní směs </t>
  </si>
  <si>
    <t>kg</t>
  </si>
  <si>
    <t>5</t>
  </si>
  <si>
    <t>Komunikace</t>
  </si>
  <si>
    <t>564851111R00</t>
  </si>
  <si>
    <t xml:space="preserve">Podklad ze štěrkodrti po zhutnění tloušťky 15 cm </t>
  </si>
  <si>
    <t>564871111R00</t>
  </si>
  <si>
    <t xml:space="preserve">Podklad ze štěrkodrti po zhutnění tloušťky 25 cm </t>
  </si>
  <si>
    <t>565211111U00</t>
  </si>
  <si>
    <t xml:space="preserve">Podk štěrk+cem malta ŠCM tl 15cm </t>
  </si>
  <si>
    <t>567211110R00</t>
  </si>
  <si>
    <t>Podklad z prostého  betonu tř. I  tloušťky 10 cm suchý beton</t>
  </si>
  <si>
    <t>596215021R00</t>
  </si>
  <si>
    <t xml:space="preserve">Kladení zámkové dlažby tl. 6 cm do drtě tl. 4 cm </t>
  </si>
  <si>
    <t>596215040R00</t>
  </si>
  <si>
    <t xml:space="preserve">Kladení zámkové dlažby tl. 8 cm do drtě tl. 4 cm </t>
  </si>
  <si>
    <t>596245041R00</t>
  </si>
  <si>
    <t>Kladení zámkové dlažby tl. 8 cm do lože tl. 5 cm lože suchý beton</t>
  </si>
  <si>
    <t>spec</t>
  </si>
  <si>
    <t xml:space="preserve">Dlažba zámková tl.60 mm - přírodní </t>
  </si>
  <si>
    <t xml:space="preserve">Dlažba zámková tl.80 mm - přírodní </t>
  </si>
  <si>
    <t>91</t>
  </si>
  <si>
    <t>Doplňující práce na komunikaci</t>
  </si>
  <si>
    <t>917862111R00</t>
  </si>
  <si>
    <t xml:space="preserve">Osazení stojat. obrub.bet. s opěrou,lože z C 12/15 </t>
  </si>
  <si>
    <t>917862111RT5</t>
  </si>
  <si>
    <t>Osazení stojat. obrub.bet. s opěrou,lože z C 12/15 včetně obrubníku ABO 13 - 10 100/10/25</t>
  </si>
  <si>
    <t>919735113R00</t>
  </si>
  <si>
    <t xml:space="preserve">Řezání stávajícího živičného krytu tl. 10 - 15 cm </t>
  </si>
  <si>
    <t>592173070</t>
  </si>
  <si>
    <t>Obrubník 100/8/25 cm šedý</t>
  </si>
  <si>
    <t>kus</t>
  </si>
  <si>
    <t>99</t>
  </si>
  <si>
    <t>Staveništní přesun hmot</t>
  </si>
  <si>
    <t>998223011R00</t>
  </si>
  <si>
    <t xml:space="preserve">Přesun hmot, pozemní komunikace, kryt dlážděný </t>
  </si>
  <si>
    <t>t</t>
  </si>
  <si>
    <t>D96</t>
  </si>
  <si>
    <t>Přesuny suti a vybouraných hmot</t>
  </si>
  <si>
    <t>979082213R00</t>
  </si>
  <si>
    <t xml:space="preserve">Vodorovná doprava suti po suchu do 1 km </t>
  </si>
  <si>
    <t>979082219R00</t>
  </si>
  <si>
    <t xml:space="preserve">Příplatek za dopravu suti po suchu za další 1 km </t>
  </si>
  <si>
    <t>979999999R00</t>
  </si>
  <si>
    <t xml:space="preserve">Poplatek za skladku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</si>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</sst>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2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topLeftCell="A7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76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>
        <f>Rekapitulace!H1</f>
        <v>0</v>
      </c>
      <c r="D2" s="5">
        <f>Rekapitulace!G2</f>
        <v>0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73</v>
      </c>
      <c r="B5" s="18"/>
      <c r="C5" s="19"/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78</v>
      </c>
      <c r="B7" s="25"/>
      <c r="C7" s="26" t="s">
        <v>79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/>
      <c r="D11" s="30"/>
      <c r="E11" s="30"/>
      <c r="F11" s="41" t="s">
        <v>16</v>
      </c>
      <c r="G11" s="42" t="s">
        <v>78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Rekapitulace!A17</f>
        <v>Ztížené výrobní podmínky</v>
      </c>
      <c r="E15" s="61"/>
      <c r="F15" s="62"/>
      <c r="G15" s="59">
        <f>Rekapitulace!I17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Rekapitulace!A18</f>
        <v>Oborová přirážka</v>
      </c>
      <c r="E16" s="63"/>
      <c r="F16" s="64"/>
      <c r="G16" s="59">
        <f>Rekapitulace!I18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Rekapitulace!A19</f>
        <v>Přesun stavebních kapacit</v>
      </c>
      <c r="E17" s="63"/>
      <c r="F17" s="64"/>
      <c r="G17" s="59">
        <f>Rekapitulace!I19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Rekapitulace!A20</f>
        <v>Mimostaveništní doprava</v>
      </c>
      <c r="E18" s="63"/>
      <c r="F18" s="64"/>
      <c r="G18" s="59">
        <f>Rekapitulace!I20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Rekapitulace!A21</f>
        <v>Zařízení staveniště</v>
      </c>
      <c r="E19" s="63"/>
      <c r="F19" s="64"/>
      <c r="G19" s="59">
        <f>Rekapitulace!I21</f>
        <v>0</v>
      </c>
    </row>
    <row r="20" spans="1:7" ht="15.95" customHeight="1">
      <c r="A20" s="67"/>
      <c r="B20" s="58"/>
      <c r="C20" s="59"/>
      <c r="D20" s="9" t="str">
        <f>Rekapitulace!A22</f>
        <v>Provoz investora</v>
      </c>
      <c r="E20" s="63"/>
      <c r="F20" s="64"/>
      <c r="G20" s="59">
        <f>Rekapitulace!I22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Rekapitulace!A23</f>
        <v>Kompletační činnost (IČD)</v>
      </c>
      <c r="E21" s="63"/>
      <c r="F21" s="64"/>
      <c r="G21" s="59">
        <f>Rekapitulace!I23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21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21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6"/>
  <sheetViews>
    <sheetView workbookViewId="0">
      <selection activeCell="H25" sqref="H25:I25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108" t="s">
        <v>48</v>
      </c>
      <c r="B1" s="109"/>
      <c r="C1" s="110" t="str">
        <f>CONCATENATE(cislostavby," ",nazevstavby)</f>
        <v>D286 MĚSTYS  NEZAMYSLICE - OBNOVA CHODNÍKŮ UL. NÁDRAŽNÍ</v>
      </c>
      <c r="D1" s="111"/>
      <c r="E1" s="112"/>
      <c r="F1" s="111"/>
      <c r="G1" s="113" t="s">
        <v>49</v>
      </c>
      <c r="H1" s="114"/>
      <c r="I1" s="115"/>
    </row>
    <row r="2" spans="1:57" ht="13.5" thickBot="1">
      <c r="A2" s="116" t="s">
        <v>50</v>
      </c>
      <c r="B2" s="117"/>
      <c r="C2" s="118" t="str">
        <f>CONCATENATE(cisloobjektu," ",nazevobjektu)</f>
        <v xml:space="preserve">1 </v>
      </c>
      <c r="D2" s="119"/>
      <c r="E2" s="120"/>
      <c r="F2" s="119"/>
      <c r="G2" s="121"/>
      <c r="H2" s="122"/>
      <c r="I2" s="123"/>
    </row>
    <row r="3" spans="1:57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57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57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57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57" s="37" customFormat="1">
      <c r="A7" s="219" t="str">
        <f>Položky!B7</f>
        <v>1</v>
      </c>
      <c r="B7" s="133" t="str">
        <f>Položky!C7</f>
        <v>Zemní práce</v>
      </c>
      <c r="C7" s="69"/>
      <c r="D7" s="134"/>
      <c r="E7" s="220">
        <f>Položky!BA24</f>
        <v>0</v>
      </c>
      <c r="F7" s="221">
        <f>Položky!BB24</f>
        <v>0</v>
      </c>
      <c r="G7" s="221">
        <f>Položky!BC24</f>
        <v>0</v>
      </c>
      <c r="H7" s="221">
        <f>Položky!BD24</f>
        <v>0</v>
      </c>
      <c r="I7" s="222">
        <f>Položky!BE24</f>
        <v>0</v>
      </c>
    </row>
    <row r="8" spans="1:57" s="37" customFormat="1">
      <c r="A8" s="219" t="str">
        <f>Položky!B25</f>
        <v>5</v>
      </c>
      <c r="B8" s="133" t="str">
        <f>Položky!C25</f>
        <v>Komunikace</v>
      </c>
      <c r="C8" s="69"/>
      <c r="D8" s="134"/>
      <c r="E8" s="220">
        <f>Položky!BA35</f>
        <v>0</v>
      </c>
      <c r="F8" s="221">
        <f>Položky!BB35</f>
        <v>0</v>
      </c>
      <c r="G8" s="221">
        <f>Položky!BC35</f>
        <v>0</v>
      </c>
      <c r="H8" s="221">
        <f>Položky!BD35</f>
        <v>0</v>
      </c>
      <c r="I8" s="222">
        <f>Položky!BE35</f>
        <v>0</v>
      </c>
    </row>
    <row r="9" spans="1:57" s="37" customFormat="1">
      <c r="A9" s="219" t="str">
        <f>Položky!B36</f>
        <v>91</v>
      </c>
      <c r="B9" s="133" t="str">
        <f>Položky!C36</f>
        <v>Doplňující práce na komunikaci</v>
      </c>
      <c r="C9" s="69"/>
      <c r="D9" s="134"/>
      <c r="E9" s="220">
        <f>Položky!BA41</f>
        <v>0</v>
      </c>
      <c r="F9" s="221">
        <f>Položky!BB41</f>
        <v>0</v>
      </c>
      <c r="G9" s="221">
        <f>Položky!BC41</f>
        <v>0</v>
      </c>
      <c r="H9" s="221">
        <f>Položky!BD41</f>
        <v>0</v>
      </c>
      <c r="I9" s="222">
        <f>Položky!BE41</f>
        <v>0</v>
      </c>
    </row>
    <row r="10" spans="1:57" s="37" customFormat="1">
      <c r="A10" s="219" t="str">
        <f>Položky!B42</f>
        <v>99</v>
      </c>
      <c r="B10" s="133" t="str">
        <f>Položky!C42</f>
        <v>Staveništní přesun hmot</v>
      </c>
      <c r="C10" s="69"/>
      <c r="D10" s="134"/>
      <c r="E10" s="220">
        <f>Položky!BA44</f>
        <v>0</v>
      </c>
      <c r="F10" s="221">
        <f>Položky!BB44</f>
        <v>0</v>
      </c>
      <c r="G10" s="221">
        <f>Položky!BC44</f>
        <v>0</v>
      </c>
      <c r="H10" s="221">
        <f>Položky!BD44</f>
        <v>0</v>
      </c>
      <c r="I10" s="222">
        <f>Položky!BE44</f>
        <v>0</v>
      </c>
    </row>
    <row r="11" spans="1:57" s="37" customFormat="1" ht="13.5" thickBot="1">
      <c r="A11" s="219" t="str">
        <f>Položky!B45</f>
        <v>D96</v>
      </c>
      <c r="B11" s="133" t="str">
        <f>Položky!C45</f>
        <v>Přesuny suti a vybouraných hmot</v>
      </c>
      <c r="C11" s="69"/>
      <c r="D11" s="134"/>
      <c r="E11" s="220">
        <f>Položky!BA49</f>
        <v>0</v>
      </c>
      <c r="F11" s="221">
        <f>Položky!BB49</f>
        <v>0</v>
      </c>
      <c r="G11" s="221">
        <f>Položky!BC49</f>
        <v>0</v>
      </c>
      <c r="H11" s="221">
        <f>Položky!BD49</f>
        <v>0</v>
      </c>
      <c r="I11" s="222">
        <f>Položky!BE49</f>
        <v>0</v>
      </c>
    </row>
    <row r="12" spans="1:57" s="141" customFormat="1" ht="13.5" thickBot="1">
      <c r="A12" s="135"/>
      <c r="B12" s="136" t="s">
        <v>57</v>
      </c>
      <c r="C12" s="136"/>
      <c r="D12" s="137"/>
      <c r="E12" s="138">
        <f>SUM(E7:E11)</f>
        <v>0</v>
      </c>
      <c r="F12" s="139">
        <f>SUM(F7:F11)</f>
        <v>0</v>
      </c>
      <c r="G12" s="139">
        <f>SUM(G7:G11)</f>
        <v>0</v>
      </c>
      <c r="H12" s="139">
        <f>SUM(H7:H11)</f>
        <v>0</v>
      </c>
      <c r="I12" s="140">
        <f>SUM(I7:I11)</f>
        <v>0</v>
      </c>
    </row>
    <row r="13" spans="1:57">
      <c r="A13" s="69"/>
      <c r="B13" s="69"/>
      <c r="C13" s="69"/>
      <c r="D13" s="69"/>
      <c r="E13" s="69"/>
      <c r="F13" s="69"/>
      <c r="G13" s="69"/>
      <c r="H13" s="69"/>
      <c r="I13" s="69"/>
    </row>
    <row r="14" spans="1:57" ht="19.5" customHeight="1">
      <c r="A14" s="125" t="s">
        <v>58</v>
      </c>
      <c r="B14" s="125"/>
      <c r="C14" s="125"/>
      <c r="D14" s="125"/>
      <c r="E14" s="125"/>
      <c r="F14" s="125"/>
      <c r="G14" s="142"/>
      <c r="H14" s="125"/>
      <c r="I14" s="125"/>
      <c r="BA14" s="43"/>
      <c r="BB14" s="43"/>
      <c r="BC14" s="43"/>
      <c r="BD14" s="43"/>
      <c r="BE14" s="43"/>
    </row>
    <row r="15" spans="1:57" ht="13.5" thickBot="1">
      <c r="A15" s="82"/>
      <c r="B15" s="82"/>
      <c r="C15" s="82"/>
      <c r="D15" s="82"/>
      <c r="E15" s="82"/>
      <c r="F15" s="82"/>
      <c r="G15" s="82"/>
      <c r="H15" s="82"/>
      <c r="I15" s="82"/>
    </row>
    <row r="16" spans="1:57">
      <c r="A16" s="76" t="s">
        <v>59</v>
      </c>
      <c r="B16" s="77"/>
      <c r="C16" s="77"/>
      <c r="D16" s="143"/>
      <c r="E16" s="144" t="s">
        <v>60</v>
      </c>
      <c r="F16" s="145" t="s">
        <v>61</v>
      </c>
      <c r="G16" s="146" t="s">
        <v>62</v>
      </c>
      <c r="H16" s="147"/>
      <c r="I16" s="148" t="s">
        <v>60</v>
      </c>
    </row>
    <row r="17" spans="1:53">
      <c r="A17" s="67" t="s">
        <v>159</v>
      </c>
      <c r="B17" s="58"/>
      <c r="C17" s="58"/>
      <c r="D17" s="149"/>
      <c r="E17" s="150"/>
      <c r="F17" s="151"/>
      <c r="G17" s="152">
        <f>CHOOSE(BA17+1,HSV+PSV,HSV+PSV+Mont,HSV+PSV+Dodavka+Mont,HSV,PSV,Mont,Dodavka,Mont+Dodavka,0)</f>
        <v>0</v>
      </c>
      <c r="H17" s="153"/>
      <c r="I17" s="154">
        <f>E17+F17*G17/100</f>
        <v>0</v>
      </c>
      <c r="BA17">
        <v>0</v>
      </c>
    </row>
    <row r="18" spans="1:53">
      <c r="A18" s="67" t="s">
        <v>160</v>
      </c>
      <c r="B18" s="58"/>
      <c r="C18" s="58"/>
      <c r="D18" s="149"/>
      <c r="E18" s="150"/>
      <c r="F18" s="151"/>
      <c r="G18" s="152">
        <f>CHOOSE(BA18+1,HSV+PSV,HSV+PSV+Mont,HSV+PSV+Dodavka+Mont,HSV,PSV,Mont,Dodavka,Mont+Dodavka,0)</f>
        <v>0</v>
      </c>
      <c r="H18" s="153"/>
      <c r="I18" s="154">
        <f>E18+F18*G18/100</f>
        <v>0</v>
      </c>
      <c r="BA18">
        <v>0</v>
      </c>
    </row>
    <row r="19" spans="1:53">
      <c r="A19" s="67" t="s">
        <v>161</v>
      </c>
      <c r="B19" s="58"/>
      <c r="C19" s="58"/>
      <c r="D19" s="149"/>
      <c r="E19" s="150"/>
      <c r="F19" s="151"/>
      <c r="G19" s="152">
        <f>CHOOSE(BA19+1,HSV+PSV,HSV+PSV+Mont,HSV+PSV+Dodavka+Mont,HSV,PSV,Mont,Dodavka,Mont+Dodavka,0)</f>
        <v>0</v>
      </c>
      <c r="H19" s="153"/>
      <c r="I19" s="154">
        <f>E19+F19*G19/100</f>
        <v>0</v>
      </c>
      <c r="BA19">
        <v>0</v>
      </c>
    </row>
    <row r="20" spans="1:53">
      <c r="A20" s="67" t="s">
        <v>162</v>
      </c>
      <c r="B20" s="58"/>
      <c r="C20" s="5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0</v>
      </c>
    </row>
    <row r="21" spans="1:53">
      <c r="A21" s="67" t="s">
        <v>163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1</v>
      </c>
    </row>
    <row r="22" spans="1:53">
      <c r="A22" s="67" t="s">
        <v>164</v>
      </c>
      <c r="B22" s="58"/>
      <c r="C22" s="58"/>
      <c r="D22" s="149"/>
      <c r="E22" s="150"/>
      <c r="F22" s="151"/>
      <c r="G22" s="152">
        <f>CHOOSE(BA22+1,HSV+PSV,HSV+PSV+Mont,HSV+PSV+Dodavka+Mont,HSV,PSV,Mont,Dodavka,Mont+Dodavka,0)</f>
        <v>0</v>
      </c>
      <c r="H22" s="153"/>
      <c r="I22" s="154">
        <f>E22+F22*G22/100</f>
        <v>0</v>
      </c>
      <c r="BA22">
        <v>1</v>
      </c>
    </row>
    <row r="23" spans="1:53">
      <c r="A23" s="67" t="s">
        <v>165</v>
      </c>
      <c r="B23" s="58"/>
      <c r="C23" s="58"/>
      <c r="D23" s="149"/>
      <c r="E23" s="150"/>
      <c r="F23" s="151"/>
      <c r="G23" s="152">
        <f>CHOOSE(BA23+1,HSV+PSV,HSV+PSV+Mont,HSV+PSV+Dodavka+Mont,HSV,PSV,Mont,Dodavka,Mont+Dodavka,0)</f>
        <v>0</v>
      </c>
      <c r="H23" s="153"/>
      <c r="I23" s="154">
        <f>E23+F23*G23/100</f>
        <v>0</v>
      </c>
      <c r="BA23">
        <v>2</v>
      </c>
    </row>
    <row r="24" spans="1:53">
      <c r="A24" s="67" t="s">
        <v>166</v>
      </c>
      <c r="B24" s="58"/>
      <c r="C24" s="58"/>
      <c r="D24" s="149"/>
      <c r="E24" s="150"/>
      <c r="F24" s="151"/>
      <c r="G24" s="152">
        <f>CHOOSE(BA24+1,HSV+PSV,HSV+PSV+Mont,HSV+PSV+Dodavka+Mont,HSV,PSV,Mont,Dodavka,Mont+Dodavka,0)</f>
        <v>0</v>
      </c>
      <c r="H24" s="153"/>
      <c r="I24" s="154">
        <f>E24+F24*G24/100</f>
        <v>0</v>
      </c>
      <c r="BA24">
        <v>2</v>
      </c>
    </row>
    <row r="25" spans="1:53" ht="13.5" thickBot="1">
      <c r="A25" s="155"/>
      <c r="B25" s="156" t="s">
        <v>63</v>
      </c>
      <c r="C25" s="157"/>
      <c r="D25" s="158"/>
      <c r="E25" s="159"/>
      <c r="F25" s="160"/>
      <c r="G25" s="160"/>
      <c r="H25" s="161">
        <f>SUM(I17:I24)</f>
        <v>0</v>
      </c>
      <c r="I25" s="162"/>
    </row>
    <row r="27" spans="1:53">
      <c r="B27" s="141"/>
      <c r="F27" s="163"/>
      <c r="G27" s="164"/>
      <c r="H27" s="164"/>
      <c r="I27" s="165"/>
    </row>
    <row r="28" spans="1:53">
      <c r="F28" s="163"/>
      <c r="G28" s="164"/>
      <c r="H28" s="164"/>
      <c r="I28" s="165"/>
    </row>
    <row r="29" spans="1:53">
      <c r="F29" s="163"/>
      <c r="G29" s="164"/>
      <c r="H29" s="164"/>
      <c r="I29" s="165"/>
    </row>
    <row r="30" spans="1:53">
      <c r="F30" s="163"/>
      <c r="G30" s="164"/>
      <c r="H30" s="164"/>
      <c r="I30" s="165"/>
    </row>
    <row r="31" spans="1:53">
      <c r="F31" s="163"/>
      <c r="G31" s="164"/>
      <c r="H31" s="164"/>
      <c r="I31" s="165"/>
    </row>
    <row r="32" spans="1:53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  <row r="76" spans="6:9">
      <c r="F76" s="163"/>
      <c r="G76" s="164"/>
      <c r="H76" s="164"/>
      <c r="I76" s="165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22"/>
  <sheetViews>
    <sheetView showGridLines="0" showZeros="0" workbookViewId="0">
      <selection activeCell="A49" sqref="A49:IV51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13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77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D286 MĚSTYS  NEZAMYSLICE - OBNOVA CHODNÍKŮ UL. NÁDRAŽNÍ</v>
      </c>
      <c r="D3" s="172"/>
      <c r="E3" s="173" t="s">
        <v>64</v>
      </c>
      <c r="F3" s="174">
        <f>Rekapitulace!H1</f>
        <v>0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 xml:space="preserve">1 </v>
      </c>
      <c r="D4" s="177"/>
      <c r="E4" s="178">
        <f>Rekapitulace!G2</f>
        <v>0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>
      <c r="A7" s="188" t="s">
        <v>72</v>
      </c>
      <c r="B7" s="189" t="s">
        <v>73</v>
      </c>
      <c r="C7" s="190" t="s">
        <v>74</v>
      </c>
      <c r="D7" s="191"/>
      <c r="E7" s="192"/>
      <c r="F7" s="192"/>
      <c r="G7" s="193"/>
      <c r="H7" s="194"/>
      <c r="I7" s="194"/>
      <c r="O7" s="195">
        <v>1</v>
      </c>
    </row>
    <row r="8" spans="1:104">
      <c r="A8" s="196">
        <v>1</v>
      </c>
      <c r="B8" s="197" t="s">
        <v>80</v>
      </c>
      <c r="C8" s="198" t="s">
        <v>81</v>
      </c>
      <c r="D8" s="199" t="s">
        <v>82</v>
      </c>
      <c r="E8" s="200">
        <v>1725.42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0</v>
      </c>
    </row>
    <row r="9" spans="1:104">
      <c r="A9" s="196">
        <v>2</v>
      </c>
      <c r="B9" s="197" t="s">
        <v>83</v>
      </c>
      <c r="C9" s="198" t="s">
        <v>84</v>
      </c>
      <c r="D9" s="199" t="s">
        <v>82</v>
      </c>
      <c r="E9" s="200">
        <v>2002.32</v>
      </c>
      <c r="F9" s="200">
        <v>0</v>
      </c>
      <c r="G9" s="201">
        <f>E9*F9</f>
        <v>0</v>
      </c>
      <c r="O9" s="195">
        <v>2</v>
      </c>
      <c r="AA9" s="167">
        <v>1</v>
      </c>
      <c r="AB9" s="167">
        <v>1</v>
      </c>
      <c r="AC9" s="167">
        <v>1</v>
      </c>
      <c r="AZ9" s="167">
        <v>1</v>
      </c>
      <c r="BA9" s="167">
        <f>IF(AZ9=1,G9,0)</f>
        <v>0</v>
      </c>
      <c r="BB9" s="167">
        <f>IF(AZ9=2,G9,0)</f>
        <v>0</v>
      </c>
      <c r="BC9" s="167">
        <f>IF(AZ9=3,G9,0)</f>
        <v>0</v>
      </c>
      <c r="BD9" s="167">
        <f>IF(AZ9=4,G9,0)</f>
        <v>0</v>
      </c>
      <c r="BE9" s="167">
        <f>IF(AZ9=5,G9,0)</f>
        <v>0</v>
      </c>
      <c r="CA9" s="202">
        <v>1</v>
      </c>
      <c r="CB9" s="202">
        <v>1</v>
      </c>
      <c r="CZ9" s="167">
        <v>0</v>
      </c>
    </row>
    <row r="10" spans="1:104">
      <c r="A10" s="196">
        <v>3</v>
      </c>
      <c r="B10" s="197" t="s">
        <v>85</v>
      </c>
      <c r="C10" s="198" t="s">
        <v>86</v>
      </c>
      <c r="D10" s="199" t="s">
        <v>82</v>
      </c>
      <c r="E10" s="200">
        <v>276.89999999999998</v>
      </c>
      <c r="F10" s="200">
        <v>0</v>
      </c>
      <c r="G10" s="201">
        <f>E10*F10</f>
        <v>0</v>
      </c>
      <c r="O10" s="195">
        <v>2</v>
      </c>
      <c r="AA10" s="167">
        <v>1</v>
      </c>
      <c r="AB10" s="167">
        <v>1</v>
      </c>
      <c r="AC10" s="167">
        <v>1</v>
      </c>
      <c r="AZ10" s="167">
        <v>1</v>
      </c>
      <c r="BA10" s="167">
        <f>IF(AZ10=1,G10,0)</f>
        <v>0</v>
      </c>
      <c r="BB10" s="167">
        <f>IF(AZ10=2,G10,0)</f>
        <v>0</v>
      </c>
      <c r="BC10" s="167">
        <f>IF(AZ10=3,G10,0)</f>
        <v>0</v>
      </c>
      <c r="BD10" s="167">
        <f>IF(AZ10=4,G10,0)</f>
        <v>0</v>
      </c>
      <c r="BE10" s="167">
        <f>IF(AZ10=5,G10,0)</f>
        <v>0</v>
      </c>
      <c r="CA10" s="202">
        <v>1</v>
      </c>
      <c r="CB10" s="202">
        <v>1</v>
      </c>
      <c r="CZ10" s="167">
        <v>0</v>
      </c>
    </row>
    <row r="11" spans="1:104">
      <c r="A11" s="196">
        <v>4</v>
      </c>
      <c r="B11" s="197" t="s">
        <v>87</v>
      </c>
      <c r="C11" s="198" t="s">
        <v>88</v>
      </c>
      <c r="D11" s="199" t="s">
        <v>82</v>
      </c>
      <c r="E11" s="200">
        <v>276.89999999999998</v>
      </c>
      <c r="F11" s="200">
        <v>0</v>
      </c>
      <c r="G11" s="201">
        <f>E11*F11</f>
        <v>0</v>
      </c>
      <c r="O11" s="195">
        <v>2</v>
      </c>
      <c r="AA11" s="167">
        <v>1</v>
      </c>
      <c r="AB11" s="167">
        <v>1</v>
      </c>
      <c r="AC11" s="167">
        <v>1</v>
      </c>
      <c r="AZ11" s="167">
        <v>1</v>
      </c>
      <c r="BA11" s="167">
        <f>IF(AZ11=1,G11,0)</f>
        <v>0</v>
      </c>
      <c r="BB11" s="167">
        <f>IF(AZ11=2,G11,0)</f>
        <v>0</v>
      </c>
      <c r="BC11" s="167">
        <f>IF(AZ11=3,G11,0)</f>
        <v>0</v>
      </c>
      <c r="BD11" s="167">
        <f>IF(AZ11=4,G11,0)</f>
        <v>0</v>
      </c>
      <c r="BE11" s="167">
        <f>IF(AZ11=5,G11,0)</f>
        <v>0</v>
      </c>
      <c r="CA11" s="202">
        <v>1</v>
      </c>
      <c r="CB11" s="202">
        <v>1</v>
      </c>
      <c r="CZ11" s="167">
        <v>0</v>
      </c>
    </row>
    <row r="12" spans="1:104">
      <c r="A12" s="196">
        <v>5</v>
      </c>
      <c r="B12" s="197" t="s">
        <v>89</v>
      </c>
      <c r="C12" s="198" t="s">
        <v>90</v>
      </c>
      <c r="D12" s="199" t="s">
        <v>91</v>
      </c>
      <c r="E12" s="200">
        <v>1237.5999999999999</v>
      </c>
      <c r="F12" s="200">
        <v>0</v>
      </c>
      <c r="G12" s="201">
        <f>E12*F12</f>
        <v>0</v>
      </c>
      <c r="O12" s="195">
        <v>2</v>
      </c>
      <c r="AA12" s="167">
        <v>1</v>
      </c>
      <c r="AB12" s="167">
        <v>1</v>
      </c>
      <c r="AC12" s="167">
        <v>1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A12" s="202">
        <v>1</v>
      </c>
      <c r="CB12" s="202">
        <v>1</v>
      </c>
      <c r="CZ12" s="167">
        <v>0</v>
      </c>
    </row>
    <row r="13" spans="1:104">
      <c r="A13" s="196">
        <v>6</v>
      </c>
      <c r="B13" s="197" t="s">
        <v>92</v>
      </c>
      <c r="C13" s="198" t="s">
        <v>93</v>
      </c>
      <c r="D13" s="199" t="s">
        <v>94</v>
      </c>
      <c r="E13" s="200">
        <v>218.97110000000001</v>
      </c>
      <c r="F13" s="200">
        <v>0</v>
      </c>
      <c r="G13" s="201">
        <f>E13*F13</f>
        <v>0</v>
      </c>
      <c r="O13" s="195">
        <v>2</v>
      </c>
      <c r="AA13" s="167">
        <v>1</v>
      </c>
      <c r="AB13" s="167">
        <v>1</v>
      </c>
      <c r="AC13" s="167">
        <v>1</v>
      </c>
      <c r="AZ13" s="167">
        <v>1</v>
      </c>
      <c r="BA13" s="167">
        <f>IF(AZ13=1,G13,0)</f>
        <v>0</v>
      </c>
      <c r="BB13" s="167">
        <f>IF(AZ13=2,G13,0)</f>
        <v>0</v>
      </c>
      <c r="BC13" s="167">
        <f>IF(AZ13=3,G13,0)</f>
        <v>0</v>
      </c>
      <c r="BD13" s="167">
        <f>IF(AZ13=4,G13,0)</f>
        <v>0</v>
      </c>
      <c r="BE13" s="167">
        <f>IF(AZ13=5,G13,0)</f>
        <v>0</v>
      </c>
      <c r="CA13" s="202">
        <v>1</v>
      </c>
      <c r="CB13" s="202">
        <v>1</v>
      </c>
      <c r="CZ13" s="167">
        <v>0</v>
      </c>
    </row>
    <row r="14" spans="1:104">
      <c r="A14" s="196">
        <v>7</v>
      </c>
      <c r="B14" s="197" t="s">
        <v>95</v>
      </c>
      <c r="C14" s="198" t="s">
        <v>96</v>
      </c>
      <c r="D14" s="199" t="s">
        <v>94</v>
      </c>
      <c r="E14" s="200">
        <v>103.86</v>
      </c>
      <c r="F14" s="200">
        <v>0</v>
      </c>
      <c r="G14" s="201">
        <f>E14*F14</f>
        <v>0</v>
      </c>
      <c r="O14" s="195">
        <v>2</v>
      </c>
      <c r="AA14" s="167">
        <v>1</v>
      </c>
      <c r="AB14" s="167">
        <v>1</v>
      </c>
      <c r="AC14" s="167">
        <v>1</v>
      </c>
      <c r="AZ14" s="167">
        <v>1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202">
        <v>1</v>
      </c>
      <c r="CB14" s="202">
        <v>1</v>
      </c>
      <c r="CZ14" s="167">
        <v>0</v>
      </c>
    </row>
    <row r="15" spans="1:104">
      <c r="A15" s="196">
        <v>8</v>
      </c>
      <c r="B15" s="197" t="s">
        <v>97</v>
      </c>
      <c r="C15" s="198" t="s">
        <v>98</v>
      </c>
      <c r="D15" s="199" t="s">
        <v>94</v>
      </c>
      <c r="E15" s="200">
        <v>167.04</v>
      </c>
      <c r="F15" s="200">
        <v>0</v>
      </c>
      <c r="G15" s="201">
        <f>E15*F15</f>
        <v>0</v>
      </c>
      <c r="O15" s="195">
        <v>2</v>
      </c>
      <c r="AA15" s="167">
        <v>1</v>
      </c>
      <c r="AB15" s="167">
        <v>1</v>
      </c>
      <c r="AC15" s="167">
        <v>1</v>
      </c>
      <c r="AZ15" s="167">
        <v>1</v>
      </c>
      <c r="BA15" s="167">
        <f>IF(AZ15=1,G15,0)</f>
        <v>0</v>
      </c>
      <c r="BB15" s="167">
        <f>IF(AZ15=2,G15,0)</f>
        <v>0</v>
      </c>
      <c r="BC15" s="167">
        <f>IF(AZ15=3,G15,0)</f>
        <v>0</v>
      </c>
      <c r="BD15" s="167">
        <f>IF(AZ15=4,G15,0)</f>
        <v>0</v>
      </c>
      <c r="BE15" s="167">
        <f>IF(AZ15=5,G15,0)</f>
        <v>0</v>
      </c>
      <c r="CA15" s="202">
        <v>1</v>
      </c>
      <c r="CB15" s="202">
        <v>1</v>
      </c>
      <c r="CZ15" s="167">
        <v>0</v>
      </c>
    </row>
    <row r="16" spans="1:104">
      <c r="A16" s="196">
        <v>9</v>
      </c>
      <c r="B16" s="197" t="s">
        <v>99</v>
      </c>
      <c r="C16" s="198" t="s">
        <v>100</v>
      </c>
      <c r="D16" s="199" t="s">
        <v>94</v>
      </c>
      <c r="E16" s="200">
        <v>51.93</v>
      </c>
      <c r="F16" s="200">
        <v>0</v>
      </c>
      <c r="G16" s="201">
        <f>E16*F16</f>
        <v>0</v>
      </c>
      <c r="O16" s="195">
        <v>2</v>
      </c>
      <c r="AA16" s="167">
        <v>1</v>
      </c>
      <c r="AB16" s="167">
        <v>1</v>
      </c>
      <c r="AC16" s="167">
        <v>1</v>
      </c>
      <c r="AZ16" s="167">
        <v>1</v>
      </c>
      <c r="BA16" s="167">
        <f>IF(AZ16=1,G16,0)</f>
        <v>0</v>
      </c>
      <c r="BB16" s="167">
        <f>IF(AZ16=2,G16,0)</f>
        <v>0</v>
      </c>
      <c r="BC16" s="167">
        <f>IF(AZ16=3,G16,0)</f>
        <v>0</v>
      </c>
      <c r="BD16" s="167">
        <f>IF(AZ16=4,G16,0)</f>
        <v>0</v>
      </c>
      <c r="BE16" s="167">
        <f>IF(AZ16=5,G16,0)</f>
        <v>0</v>
      </c>
      <c r="CA16" s="202">
        <v>1</v>
      </c>
      <c r="CB16" s="202">
        <v>1</v>
      </c>
      <c r="CZ16" s="167">
        <v>0</v>
      </c>
    </row>
    <row r="17" spans="1:104">
      <c r="A17" s="196">
        <v>10</v>
      </c>
      <c r="B17" s="197" t="s">
        <v>101</v>
      </c>
      <c r="C17" s="198" t="s">
        <v>102</v>
      </c>
      <c r="D17" s="199" t="s">
        <v>94</v>
      </c>
      <c r="E17" s="200">
        <v>189.02</v>
      </c>
      <c r="F17" s="200">
        <v>0</v>
      </c>
      <c r="G17" s="201">
        <f>E17*F17</f>
        <v>0</v>
      </c>
      <c r="O17" s="195">
        <v>2</v>
      </c>
      <c r="AA17" s="167">
        <v>1</v>
      </c>
      <c r="AB17" s="167">
        <v>1</v>
      </c>
      <c r="AC17" s="167">
        <v>1</v>
      </c>
      <c r="AZ17" s="167">
        <v>1</v>
      </c>
      <c r="BA17" s="167">
        <f>IF(AZ17=1,G17,0)</f>
        <v>0</v>
      </c>
      <c r="BB17" s="167">
        <f>IF(AZ17=2,G17,0)</f>
        <v>0</v>
      </c>
      <c r="BC17" s="167">
        <f>IF(AZ17=3,G17,0)</f>
        <v>0</v>
      </c>
      <c r="BD17" s="167">
        <f>IF(AZ17=4,G17,0)</f>
        <v>0</v>
      </c>
      <c r="BE17" s="167">
        <f>IF(AZ17=5,G17,0)</f>
        <v>0</v>
      </c>
      <c r="CA17" s="202">
        <v>1</v>
      </c>
      <c r="CB17" s="202">
        <v>1</v>
      </c>
      <c r="CZ17" s="167">
        <v>0</v>
      </c>
    </row>
    <row r="18" spans="1:104">
      <c r="A18" s="196">
        <v>11</v>
      </c>
      <c r="B18" s="197" t="s">
        <v>103</v>
      </c>
      <c r="C18" s="198" t="s">
        <v>104</v>
      </c>
      <c r="D18" s="199" t="s">
        <v>82</v>
      </c>
      <c r="E18" s="200">
        <v>865.5</v>
      </c>
      <c r="F18" s="200">
        <v>0</v>
      </c>
      <c r="G18" s="201">
        <f>E18*F18</f>
        <v>0</v>
      </c>
      <c r="O18" s="195">
        <v>2</v>
      </c>
      <c r="AA18" s="167">
        <v>1</v>
      </c>
      <c r="AB18" s="167">
        <v>1</v>
      </c>
      <c r="AC18" s="167">
        <v>1</v>
      </c>
      <c r="AZ18" s="167">
        <v>1</v>
      </c>
      <c r="BA18" s="167">
        <f>IF(AZ18=1,G18,0)</f>
        <v>0</v>
      </c>
      <c r="BB18" s="167">
        <f>IF(AZ18=2,G18,0)</f>
        <v>0</v>
      </c>
      <c r="BC18" s="167">
        <f>IF(AZ18=3,G18,0)</f>
        <v>0</v>
      </c>
      <c r="BD18" s="167">
        <f>IF(AZ18=4,G18,0)</f>
        <v>0</v>
      </c>
      <c r="BE18" s="167">
        <f>IF(AZ18=5,G18,0)</f>
        <v>0</v>
      </c>
      <c r="CA18" s="202">
        <v>1</v>
      </c>
      <c r="CB18" s="202">
        <v>1</v>
      </c>
      <c r="CZ18" s="167">
        <v>0</v>
      </c>
    </row>
    <row r="19" spans="1:104">
      <c r="A19" s="196">
        <v>12</v>
      </c>
      <c r="B19" s="197" t="s">
        <v>105</v>
      </c>
      <c r="C19" s="198" t="s">
        <v>106</v>
      </c>
      <c r="D19" s="199" t="s">
        <v>82</v>
      </c>
      <c r="E19" s="200">
        <v>2319.2199999999998</v>
      </c>
      <c r="F19" s="200">
        <v>0</v>
      </c>
      <c r="G19" s="201">
        <f>E19*F19</f>
        <v>0</v>
      </c>
      <c r="O19" s="195">
        <v>2</v>
      </c>
      <c r="AA19" s="167">
        <v>1</v>
      </c>
      <c r="AB19" s="167">
        <v>1</v>
      </c>
      <c r="AC19" s="167">
        <v>1</v>
      </c>
      <c r="AZ19" s="167">
        <v>1</v>
      </c>
      <c r="BA19" s="167">
        <f>IF(AZ19=1,G19,0)</f>
        <v>0</v>
      </c>
      <c r="BB19" s="167">
        <f>IF(AZ19=2,G19,0)</f>
        <v>0</v>
      </c>
      <c r="BC19" s="167">
        <f>IF(AZ19=3,G19,0)</f>
        <v>0</v>
      </c>
      <c r="BD19" s="167">
        <f>IF(AZ19=4,G19,0)</f>
        <v>0</v>
      </c>
      <c r="BE19" s="167">
        <f>IF(AZ19=5,G19,0)</f>
        <v>0</v>
      </c>
      <c r="CA19" s="202">
        <v>1</v>
      </c>
      <c r="CB19" s="202">
        <v>1</v>
      </c>
      <c r="CZ19" s="167">
        <v>0</v>
      </c>
    </row>
    <row r="20" spans="1:104">
      <c r="A20" s="196">
        <v>13</v>
      </c>
      <c r="B20" s="197" t="s">
        <v>107</v>
      </c>
      <c r="C20" s="198" t="s">
        <v>108</v>
      </c>
      <c r="D20" s="199" t="s">
        <v>82</v>
      </c>
      <c r="E20" s="200">
        <v>865.5</v>
      </c>
      <c r="F20" s="200">
        <v>0</v>
      </c>
      <c r="G20" s="201">
        <f>E20*F20</f>
        <v>0</v>
      </c>
      <c r="O20" s="195">
        <v>2</v>
      </c>
      <c r="AA20" s="167">
        <v>1</v>
      </c>
      <c r="AB20" s="167">
        <v>1</v>
      </c>
      <c r="AC20" s="167">
        <v>1</v>
      </c>
      <c r="AZ20" s="167">
        <v>1</v>
      </c>
      <c r="BA20" s="167">
        <f>IF(AZ20=1,G20,0)</f>
        <v>0</v>
      </c>
      <c r="BB20" s="167">
        <f>IF(AZ20=2,G20,0)</f>
        <v>0</v>
      </c>
      <c r="BC20" s="167">
        <f>IF(AZ20=3,G20,0)</f>
        <v>0</v>
      </c>
      <c r="BD20" s="167">
        <f>IF(AZ20=4,G20,0)</f>
        <v>0</v>
      </c>
      <c r="BE20" s="167">
        <f>IF(AZ20=5,G20,0)</f>
        <v>0</v>
      </c>
      <c r="CA20" s="202">
        <v>1</v>
      </c>
      <c r="CB20" s="202">
        <v>1</v>
      </c>
      <c r="CZ20" s="167">
        <v>0</v>
      </c>
    </row>
    <row r="21" spans="1:104">
      <c r="A21" s="196">
        <v>14</v>
      </c>
      <c r="B21" s="197" t="s">
        <v>109</v>
      </c>
      <c r="C21" s="198" t="s">
        <v>110</v>
      </c>
      <c r="D21" s="199" t="s">
        <v>82</v>
      </c>
      <c r="E21" s="200">
        <v>865.5</v>
      </c>
      <c r="F21" s="200">
        <v>0</v>
      </c>
      <c r="G21" s="201">
        <f>E21*F21</f>
        <v>0</v>
      </c>
      <c r="O21" s="195">
        <v>2</v>
      </c>
      <c r="AA21" s="167">
        <v>1</v>
      </c>
      <c r="AB21" s="167">
        <v>1</v>
      </c>
      <c r="AC21" s="167">
        <v>1</v>
      </c>
      <c r="AZ21" s="167">
        <v>1</v>
      </c>
      <c r="BA21" s="167">
        <f>IF(AZ21=1,G21,0)</f>
        <v>0</v>
      </c>
      <c r="BB21" s="167">
        <f>IF(AZ21=2,G21,0)</f>
        <v>0</v>
      </c>
      <c r="BC21" s="167">
        <f>IF(AZ21=3,G21,0)</f>
        <v>0</v>
      </c>
      <c r="BD21" s="167">
        <f>IF(AZ21=4,G21,0)</f>
        <v>0</v>
      </c>
      <c r="BE21" s="167">
        <f>IF(AZ21=5,G21,0)</f>
        <v>0</v>
      </c>
      <c r="CA21" s="202">
        <v>1</v>
      </c>
      <c r="CB21" s="202">
        <v>1</v>
      </c>
      <c r="CZ21" s="167">
        <v>0</v>
      </c>
    </row>
    <row r="22" spans="1:104">
      <c r="A22" s="196">
        <v>15</v>
      </c>
      <c r="B22" s="197" t="s">
        <v>111</v>
      </c>
      <c r="C22" s="198" t="s">
        <v>112</v>
      </c>
      <c r="D22" s="199" t="s">
        <v>94</v>
      </c>
      <c r="E22" s="200">
        <v>167.04</v>
      </c>
      <c r="F22" s="200">
        <v>0</v>
      </c>
      <c r="G22" s="201">
        <f>E22*F22</f>
        <v>0</v>
      </c>
      <c r="O22" s="195">
        <v>2</v>
      </c>
      <c r="AA22" s="167">
        <v>1</v>
      </c>
      <c r="AB22" s="167">
        <v>1</v>
      </c>
      <c r="AC22" s="167">
        <v>1</v>
      </c>
      <c r="AZ22" s="167">
        <v>1</v>
      </c>
      <c r="BA22" s="167">
        <f>IF(AZ22=1,G22,0)</f>
        <v>0</v>
      </c>
      <c r="BB22" s="167">
        <f>IF(AZ22=2,G22,0)</f>
        <v>0</v>
      </c>
      <c r="BC22" s="167">
        <f>IF(AZ22=3,G22,0)</f>
        <v>0</v>
      </c>
      <c r="BD22" s="167">
        <f>IF(AZ22=4,G22,0)</f>
        <v>0</v>
      </c>
      <c r="BE22" s="167">
        <f>IF(AZ22=5,G22,0)</f>
        <v>0</v>
      </c>
      <c r="CA22" s="202">
        <v>1</v>
      </c>
      <c r="CB22" s="202">
        <v>1</v>
      </c>
      <c r="CZ22" s="167">
        <v>0</v>
      </c>
    </row>
    <row r="23" spans="1:104">
      <c r="A23" s="196">
        <v>16</v>
      </c>
      <c r="B23" s="197" t="s">
        <v>113</v>
      </c>
      <c r="C23" s="198" t="s">
        <v>114</v>
      </c>
      <c r="D23" s="199" t="s">
        <v>115</v>
      </c>
      <c r="E23" s="200">
        <v>18</v>
      </c>
      <c r="F23" s="200">
        <v>0</v>
      </c>
      <c r="G23" s="201">
        <f>E23*F23</f>
        <v>0</v>
      </c>
      <c r="O23" s="195">
        <v>2</v>
      </c>
      <c r="AA23" s="167">
        <v>12</v>
      </c>
      <c r="AB23" s="167">
        <v>0</v>
      </c>
      <c r="AC23" s="167">
        <v>1</v>
      </c>
      <c r="AZ23" s="167">
        <v>1</v>
      </c>
      <c r="BA23" s="167">
        <f>IF(AZ23=1,G23,0)</f>
        <v>0</v>
      </c>
      <c r="BB23" s="167">
        <f>IF(AZ23=2,G23,0)</f>
        <v>0</v>
      </c>
      <c r="BC23" s="167">
        <f>IF(AZ23=3,G23,0)</f>
        <v>0</v>
      </c>
      <c r="BD23" s="167">
        <f>IF(AZ23=4,G23,0)</f>
        <v>0</v>
      </c>
      <c r="BE23" s="167">
        <f>IF(AZ23=5,G23,0)</f>
        <v>0</v>
      </c>
      <c r="CA23" s="202">
        <v>12</v>
      </c>
      <c r="CB23" s="202">
        <v>0</v>
      </c>
      <c r="CZ23" s="167">
        <v>0</v>
      </c>
    </row>
    <row r="24" spans="1:104">
      <c r="A24" s="203"/>
      <c r="B24" s="204" t="s">
        <v>75</v>
      </c>
      <c r="C24" s="205" t="str">
        <f>CONCATENATE(B7," ",C7)</f>
        <v>1 Zemní práce</v>
      </c>
      <c r="D24" s="206"/>
      <c r="E24" s="207"/>
      <c r="F24" s="208"/>
      <c r="G24" s="209">
        <f>SUM(G7:G23)</f>
        <v>0</v>
      </c>
      <c r="O24" s="195">
        <v>4</v>
      </c>
      <c r="BA24" s="210">
        <f>SUM(BA7:BA23)</f>
        <v>0</v>
      </c>
      <c r="BB24" s="210">
        <f>SUM(BB7:BB23)</f>
        <v>0</v>
      </c>
      <c r="BC24" s="210">
        <f>SUM(BC7:BC23)</f>
        <v>0</v>
      </c>
      <c r="BD24" s="210">
        <f>SUM(BD7:BD23)</f>
        <v>0</v>
      </c>
      <c r="BE24" s="210">
        <f>SUM(BE7:BE23)</f>
        <v>0</v>
      </c>
    </row>
    <row r="25" spans="1:104">
      <c r="A25" s="188" t="s">
        <v>72</v>
      </c>
      <c r="B25" s="189" t="s">
        <v>116</v>
      </c>
      <c r="C25" s="190" t="s">
        <v>117</v>
      </c>
      <c r="D25" s="191"/>
      <c r="E25" s="192"/>
      <c r="F25" s="192"/>
      <c r="G25" s="193"/>
      <c r="H25" s="194"/>
      <c r="I25" s="194"/>
      <c r="O25" s="195">
        <v>1</v>
      </c>
    </row>
    <row r="26" spans="1:104">
      <c r="A26" s="196">
        <v>17</v>
      </c>
      <c r="B26" s="197" t="s">
        <v>118</v>
      </c>
      <c r="C26" s="198" t="s">
        <v>119</v>
      </c>
      <c r="D26" s="199" t="s">
        <v>82</v>
      </c>
      <c r="E26" s="200">
        <v>1334.1949999999999</v>
      </c>
      <c r="F26" s="200">
        <v>0</v>
      </c>
      <c r="G26" s="201">
        <f>E26*F26</f>
        <v>0</v>
      </c>
      <c r="O26" s="195">
        <v>2</v>
      </c>
      <c r="AA26" s="167">
        <v>1</v>
      </c>
      <c r="AB26" s="167">
        <v>1</v>
      </c>
      <c r="AC26" s="167">
        <v>1</v>
      </c>
      <c r="AZ26" s="167">
        <v>1</v>
      </c>
      <c r="BA26" s="167">
        <f>IF(AZ26=1,G26,0)</f>
        <v>0</v>
      </c>
      <c r="BB26" s="167">
        <f>IF(AZ26=2,G26,0)</f>
        <v>0</v>
      </c>
      <c r="BC26" s="167">
        <f>IF(AZ26=3,G26,0)</f>
        <v>0</v>
      </c>
      <c r="BD26" s="167">
        <f>IF(AZ26=4,G26,0)</f>
        <v>0</v>
      </c>
      <c r="BE26" s="167">
        <f>IF(AZ26=5,G26,0)</f>
        <v>0</v>
      </c>
      <c r="CA26" s="202">
        <v>1</v>
      </c>
      <c r="CB26" s="202">
        <v>1</v>
      </c>
      <c r="CZ26" s="167">
        <v>0.27994000000000002</v>
      </c>
    </row>
    <row r="27" spans="1:104">
      <c r="A27" s="196">
        <v>18</v>
      </c>
      <c r="B27" s="197" t="s">
        <v>120</v>
      </c>
      <c r="C27" s="198" t="s">
        <v>121</v>
      </c>
      <c r="D27" s="199" t="s">
        <v>82</v>
      </c>
      <c r="E27" s="200">
        <v>854.9</v>
      </c>
      <c r="F27" s="200">
        <v>0</v>
      </c>
      <c r="G27" s="201">
        <f>E27*F27</f>
        <v>0</v>
      </c>
      <c r="O27" s="195">
        <v>2</v>
      </c>
      <c r="AA27" s="167">
        <v>1</v>
      </c>
      <c r="AB27" s="167">
        <v>1</v>
      </c>
      <c r="AC27" s="167">
        <v>1</v>
      </c>
      <c r="AZ27" s="167">
        <v>1</v>
      </c>
      <c r="BA27" s="167">
        <f>IF(AZ27=1,G27,0)</f>
        <v>0</v>
      </c>
      <c r="BB27" s="167">
        <f>IF(AZ27=2,G27,0)</f>
        <v>0</v>
      </c>
      <c r="BC27" s="167">
        <f>IF(AZ27=3,G27,0)</f>
        <v>0</v>
      </c>
      <c r="BD27" s="167">
        <f>IF(AZ27=4,G27,0)</f>
        <v>0</v>
      </c>
      <c r="BE27" s="167">
        <f>IF(AZ27=5,G27,0)</f>
        <v>0</v>
      </c>
      <c r="CA27" s="202">
        <v>1</v>
      </c>
      <c r="CB27" s="202">
        <v>1</v>
      </c>
      <c r="CZ27" s="167">
        <v>0.46166000000000001</v>
      </c>
    </row>
    <row r="28" spans="1:104">
      <c r="A28" s="196">
        <v>19</v>
      </c>
      <c r="B28" s="197" t="s">
        <v>122</v>
      </c>
      <c r="C28" s="198" t="s">
        <v>123</v>
      </c>
      <c r="D28" s="199" t="s">
        <v>82</v>
      </c>
      <c r="E28" s="200">
        <v>1147.42</v>
      </c>
      <c r="F28" s="200">
        <v>0</v>
      </c>
      <c r="G28" s="201">
        <f>E28*F28</f>
        <v>0</v>
      </c>
      <c r="O28" s="195">
        <v>2</v>
      </c>
      <c r="AA28" s="167">
        <v>1</v>
      </c>
      <c r="AB28" s="167">
        <v>1</v>
      </c>
      <c r="AC28" s="167">
        <v>1</v>
      </c>
      <c r="AZ28" s="167">
        <v>1</v>
      </c>
      <c r="BA28" s="167">
        <f>IF(AZ28=1,G28,0)</f>
        <v>0</v>
      </c>
      <c r="BB28" s="167">
        <f>IF(AZ28=2,G28,0)</f>
        <v>0</v>
      </c>
      <c r="BC28" s="167">
        <f>IF(AZ28=3,G28,0)</f>
        <v>0</v>
      </c>
      <c r="BD28" s="167">
        <f>IF(AZ28=4,G28,0)</f>
        <v>0</v>
      </c>
      <c r="BE28" s="167">
        <f>IF(AZ28=5,G28,0)</f>
        <v>0</v>
      </c>
      <c r="CA28" s="202">
        <v>1</v>
      </c>
      <c r="CB28" s="202">
        <v>1</v>
      </c>
      <c r="CZ28" s="167">
        <v>0.38868999999999998</v>
      </c>
    </row>
    <row r="29" spans="1:104" ht="22.5">
      <c r="A29" s="196">
        <v>20</v>
      </c>
      <c r="B29" s="197" t="s">
        <v>124</v>
      </c>
      <c r="C29" s="198" t="s">
        <v>125</v>
      </c>
      <c r="D29" s="199" t="s">
        <v>82</v>
      </c>
      <c r="E29" s="200">
        <v>75</v>
      </c>
      <c r="F29" s="200">
        <v>0</v>
      </c>
      <c r="G29" s="201">
        <f>E29*F29</f>
        <v>0</v>
      </c>
      <c r="O29" s="195">
        <v>2</v>
      </c>
      <c r="AA29" s="167">
        <v>1</v>
      </c>
      <c r="AB29" s="167">
        <v>1</v>
      </c>
      <c r="AC29" s="167">
        <v>1</v>
      </c>
      <c r="AZ29" s="167">
        <v>1</v>
      </c>
      <c r="BA29" s="167">
        <f>IF(AZ29=1,G29,0)</f>
        <v>0</v>
      </c>
      <c r="BB29" s="167">
        <f>IF(AZ29=2,G29,0)</f>
        <v>0</v>
      </c>
      <c r="BC29" s="167">
        <f>IF(AZ29=3,G29,0)</f>
        <v>0</v>
      </c>
      <c r="BD29" s="167">
        <f>IF(AZ29=4,G29,0)</f>
        <v>0</v>
      </c>
      <c r="BE29" s="167">
        <f>IF(AZ29=5,G29,0)</f>
        <v>0</v>
      </c>
      <c r="CA29" s="202">
        <v>1</v>
      </c>
      <c r="CB29" s="202">
        <v>1</v>
      </c>
      <c r="CZ29" s="167">
        <v>0.25335999999999997</v>
      </c>
    </row>
    <row r="30" spans="1:104">
      <c r="A30" s="196">
        <v>21</v>
      </c>
      <c r="B30" s="197" t="s">
        <v>126</v>
      </c>
      <c r="C30" s="198" t="s">
        <v>127</v>
      </c>
      <c r="D30" s="199" t="s">
        <v>82</v>
      </c>
      <c r="E30" s="200">
        <v>854.9</v>
      </c>
      <c r="F30" s="200">
        <v>0</v>
      </c>
      <c r="G30" s="201">
        <f>E30*F30</f>
        <v>0</v>
      </c>
      <c r="O30" s="195">
        <v>2</v>
      </c>
      <c r="AA30" s="167">
        <v>1</v>
      </c>
      <c r="AB30" s="167">
        <v>1</v>
      </c>
      <c r="AC30" s="167">
        <v>1</v>
      </c>
      <c r="AZ30" s="167">
        <v>1</v>
      </c>
      <c r="BA30" s="167">
        <f>IF(AZ30=1,G30,0)</f>
        <v>0</v>
      </c>
      <c r="BB30" s="167">
        <f>IF(AZ30=2,G30,0)</f>
        <v>0</v>
      </c>
      <c r="BC30" s="167">
        <f>IF(AZ30=3,G30,0)</f>
        <v>0</v>
      </c>
      <c r="BD30" s="167">
        <f>IF(AZ30=4,G30,0)</f>
        <v>0</v>
      </c>
      <c r="BE30" s="167">
        <f>IF(AZ30=5,G30,0)</f>
        <v>0</v>
      </c>
      <c r="CA30" s="202">
        <v>1</v>
      </c>
      <c r="CB30" s="202">
        <v>1</v>
      </c>
      <c r="CZ30" s="167">
        <v>7.3899999999999993E-2</v>
      </c>
    </row>
    <row r="31" spans="1:104">
      <c r="A31" s="196">
        <v>22</v>
      </c>
      <c r="B31" s="197" t="s">
        <v>128</v>
      </c>
      <c r="C31" s="198" t="s">
        <v>129</v>
      </c>
      <c r="D31" s="199" t="s">
        <v>82</v>
      </c>
      <c r="E31" s="200">
        <v>1072.42</v>
      </c>
      <c r="F31" s="200">
        <v>0</v>
      </c>
      <c r="G31" s="201">
        <f>E31*F31</f>
        <v>0</v>
      </c>
      <c r="O31" s="195">
        <v>2</v>
      </c>
      <c r="AA31" s="167">
        <v>1</v>
      </c>
      <c r="AB31" s="167">
        <v>1</v>
      </c>
      <c r="AC31" s="167">
        <v>1</v>
      </c>
      <c r="AZ31" s="167">
        <v>1</v>
      </c>
      <c r="BA31" s="167">
        <f>IF(AZ31=1,G31,0)</f>
        <v>0</v>
      </c>
      <c r="BB31" s="167">
        <f>IF(AZ31=2,G31,0)</f>
        <v>0</v>
      </c>
      <c r="BC31" s="167">
        <f>IF(AZ31=3,G31,0)</f>
        <v>0</v>
      </c>
      <c r="BD31" s="167">
        <f>IF(AZ31=4,G31,0)</f>
        <v>0</v>
      </c>
      <c r="BE31" s="167">
        <f>IF(AZ31=5,G31,0)</f>
        <v>0</v>
      </c>
      <c r="CA31" s="202">
        <v>1</v>
      </c>
      <c r="CB31" s="202">
        <v>1</v>
      </c>
      <c r="CZ31" s="167">
        <v>7.3899999999999993E-2</v>
      </c>
    </row>
    <row r="32" spans="1:104" ht="22.5">
      <c r="A32" s="196">
        <v>23</v>
      </c>
      <c r="B32" s="197" t="s">
        <v>130</v>
      </c>
      <c r="C32" s="198" t="s">
        <v>131</v>
      </c>
      <c r="D32" s="199" t="s">
        <v>82</v>
      </c>
      <c r="E32" s="200">
        <v>75</v>
      </c>
      <c r="F32" s="200">
        <v>0</v>
      </c>
      <c r="G32" s="201">
        <f>E32*F32</f>
        <v>0</v>
      </c>
      <c r="O32" s="195">
        <v>2</v>
      </c>
      <c r="AA32" s="167">
        <v>1</v>
      </c>
      <c r="AB32" s="167">
        <v>1</v>
      </c>
      <c r="AC32" s="167">
        <v>1</v>
      </c>
      <c r="AZ32" s="167">
        <v>1</v>
      </c>
      <c r="BA32" s="167">
        <f>IF(AZ32=1,G32,0)</f>
        <v>0</v>
      </c>
      <c r="BB32" s="167">
        <f>IF(AZ32=2,G32,0)</f>
        <v>0</v>
      </c>
      <c r="BC32" s="167">
        <f>IF(AZ32=3,G32,0)</f>
        <v>0</v>
      </c>
      <c r="BD32" s="167">
        <f>IF(AZ32=4,G32,0)</f>
        <v>0</v>
      </c>
      <c r="BE32" s="167">
        <f>IF(AZ32=5,G32,0)</f>
        <v>0</v>
      </c>
      <c r="CA32" s="202">
        <v>1</v>
      </c>
      <c r="CB32" s="202">
        <v>1</v>
      </c>
      <c r="CZ32" s="167">
        <v>0.14957999999999999</v>
      </c>
    </row>
    <row r="33" spans="1:104">
      <c r="A33" s="196">
        <v>24</v>
      </c>
      <c r="B33" s="197" t="s">
        <v>132</v>
      </c>
      <c r="C33" s="198" t="s">
        <v>133</v>
      </c>
      <c r="D33" s="199" t="s">
        <v>82</v>
      </c>
      <c r="E33" s="200">
        <v>863.44899999999996</v>
      </c>
      <c r="F33" s="200">
        <v>0</v>
      </c>
      <c r="G33" s="201">
        <f>E33*F33</f>
        <v>0</v>
      </c>
      <c r="O33" s="195">
        <v>2</v>
      </c>
      <c r="AA33" s="167">
        <v>12</v>
      </c>
      <c r="AB33" s="167">
        <v>0</v>
      </c>
      <c r="AC33" s="167">
        <v>2</v>
      </c>
      <c r="AZ33" s="167">
        <v>1</v>
      </c>
      <c r="BA33" s="167">
        <f>IF(AZ33=1,G33,0)</f>
        <v>0</v>
      </c>
      <c r="BB33" s="167">
        <f>IF(AZ33=2,G33,0)</f>
        <v>0</v>
      </c>
      <c r="BC33" s="167">
        <f>IF(AZ33=3,G33,0)</f>
        <v>0</v>
      </c>
      <c r="BD33" s="167">
        <f>IF(AZ33=4,G33,0)</f>
        <v>0</v>
      </c>
      <c r="BE33" s="167">
        <f>IF(AZ33=5,G33,0)</f>
        <v>0</v>
      </c>
      <c r="CA33" s="202">
        <v>12</v>
      </c>
      <c r="CB33" s="202">
        <v>0</v>
      </c>
      <c r="CZ33" s="167">
        <v>0.13</v>
      </c>
    </row>
    <row r="34" spans="1:104">
      <c r="A34" s="196">
        <v>25</v>
      </c>
      <c r="B34" s="197" t="s">
        <v>132</v>
      </c>
      <c r="C34" s="198" t="s">
        <v>134</v>
      </c>
      <c r="D34" s="199" t="s">
        <v>82</v>
      </c>
      <c r="E34" s="200">
        <v>1158.8942</v>
      </c>
      <c r="F34" s="200">
        <v>0</v>
      </c>
      <c r="G34" s="201">
        <f>E34*F34</f>
        <v>0</v>
      </c>
      <c r="O34" s="195">
        <v>2</v>
      </c>
      <c r="AA34" s="167">
        <v>12</v>
      </c>
      <c r="AB34" s="167">
        <v>0</v>
      </c>
      <c r="AC34" s="167">
        <v>3</v>
      </c>
      <c r="AZ34" s="167">
        <v>1</v>
      </c>
      <c r="BA34" s="167">
        <f>IF(AZ34=1,G34,0)</f>
        <v>0</v>
      </c>
      <c r="BB34" s="167">
        <f>IF(AZ34=2,G34,0)</f>
        <v>0</v>
      </c>
      <c r="BC34" s="167">
        <f>IF(AZ34=3,G34,0)</f>
        <v>0</v>
      </c>
      <c r="BD34" s="167">
        <f>IF(AZ34=4,G34,0)</f>
        <v>0</v>
      </c>
      <c r="BE34" s="167">
        <f>IF(AZ34=5,G34,0)</f>
        <v>0</v>
      </c>
      <c r="CA34" s="202">
        <v>12</v>
      </c>
      <c r="CB34" s="202">
        <v>0</v>
      </c>
      <c r="CZ34" s="167">
        <v>0.17299999999999999</v>
      </c>
    </row>
    <row r="35" spans="1:104">
      <c r="A35" s="203"/>
      <c r="B35" s="204" t="s">
        <v>75</v>
      </c>
      <c r="C35" s="205" t="str">
        <f>CONCATENATE(B25," ",C25)</f>
        <v>5 Komunikace</v>
      </c>
      <c r="D35" s="206"/>
      <c r="E35" s="207"/>
      <c r="F35" s="208"/>
      <c r="G35" s="209">
        <f>SUM(G25:G34)</f>
        <v>0</v>
      </c>
      <c r="O35" s="195">
        <v>4</v>
      </c>
      <c r="BA35" s="210">
        <f>SUM(BA25:BA34)</f>
        <v>0</v>
      </c>
      <c r="BB35" s="210">
        <f>SUM(BB25:BB34)</f>
        <v>0</v>
      </c>
      <c r="BC35" s="210">
        <f>SUM(BC25:BC34)</f>
        <v>0</v>
      </c>
      <c r="BD35" s="210">
        <f>SUM(BD25:BD34)</f>
        <v>0</v>
      </c>
      <c r="BE35" s="210">
        <f>SUM(BE25:BE34)</f>
        <v>0</v>
      </c>
    </row>
    <row r="36" spans="1:104">
      <c r="A36" s="188" t="s">
        <v>72</v>
      </c>
      <c r="B36" s="189" t="s">
        <v>135</v>
      </c>
      <c r="C36" s="190" t="s">
        <v>136</v>
      </c>
      <c r="D36" s="191"/>
      <c r="E36" s="192"/>
      <c r="F36" s="192"/>
      <c r="G36" s="193"/>
      <c r="H36" s="194"/>
      <c r="I36" s="194"/>
      <c r="O36" s="195">
        <v>1</v>
      </c>
    </row>
    <row r="37" spans="1:104">
      <c r="A37" s="196">
        <v>26</v>
      </c>
      <c r="B37" s="197" t="s">
        <v>137</v>
      </c>
      <c r="C37" s="198" t="s">
        <v>138</v>
      </c>
      <c r="D37" s="199" t="s">
        <v>91</v>
      </c>
      <c r="E37" s="200">
        <v>1237.5999999999999</v>
      </c>
      <c r="F37" s="200">
        <v>0</v>
      </c>
      <c r="G37" s="201">
        <f>E37*F37</f>
        <v>0</v>
      </c>
      <c r="O37" s="195">
        <v>2</v>
      </c>
      <c r="AA37" s="167">
        <v>1</v>
      </c>
      <c r="AB37" s="167">
        <v>1</v>
      </c>
      <c r="AC37" s="167">
        <v>1</v>
      </c>
      <c r="AZ37" s="167">
        <v>1</v>
      </c>
      <c r="BA37" s="167">
        <f>IF(AZ37=1,G37,0)</f>
        <v>0</v>
      </c>
      <c r="BB37" s="167">
        <f>IF(AZ37=2,G37,0)</f>
        <v>0</v>
      </c>
      <c r="BC37" s="167">
        <f>IF(AZ37=3,G37,0)</f>
        <v>0</v>
      </c>
      <c r="BD37" s="167">
        <f>IF(AZ37=4,G37,0)</f>
        <v>0</v>
      </c>
      <c r="BE37" s="167">
        <f>IF(AZ37=5,G37,0)</f>
        <v>0</v>
      </c>
      <c r="CA37" s="202">
        <v>1</v>
      </c>
      <c r="CB37" s="202">
        <v>1</v>
      </c>
      <c r="CZ37" s="167">
        <v>0.14424000000000001</v>
      </c>
    </row>
    <row r="38" spans="1:104" ht="22.5">
      <c r="A38" s="196">
        <v>27</v>
      </c>
      <c r="B38" s="197" t="s">
        <v>139</v>
      </c>
      <c r="C38" s="198" t="s">
        <v>140</v>
      </c>
      <c r="D38" s="199" t="s">
        <v>91</v>
      </c>
      <c r="E38" s="200">
        <v>30</v>
      </c>
      <c r="F38" s="200">
        <v>0</v>
      </c>
      <c r="G38" s="201">
        <f>E38*F38</f>
        <v>0</v>
      </c>
      <c r="O38" s="195">
        <v>2</v>
      </c>
      <c r="AA38" s="167">
        <v>1</v>
      </c>
      <c r="AB38" s="167">
        <v>1</v>
      </c>
      <c r="AC38" s="167">
        <v>1</v>
      </c>
      <c r="AZ38" s="167">
        <v>1</v>
      </c>
      <c r="BA38" s="167">
        <f>IF(AZ38=1,G38,0)</f>
        <v>0</v>
      </c>
      <c r="BB38" s="167">
        <f>IF(AZ38=2,G38,0)</f>
        <v>0</v>
      </c>
      <c r="BC38" s="167">
        <f>IF(AZ38=3,G38,0)</f>
        <v>0</v>
      </c>
      <c r="BD38" s="167">
        <f>IF(AZ38=4,G38,0)</f>
        <v>0</v>
      </c>
      <c r="BE38" s="167">
        <f>IF(AZ38=5,G38,0)</f>
        <v>0</v>
      </c>
      <c r="CA38" s="202">
        <v>1</v>
      </c>
      <c r="CB38" s="202">
        <v>1</v>
      </c>
      <c r="CZ38" s="167">
        <v>0.20164000000000001</v>
      </c>
    </row>
    <row r="39" spans="1:104">
      <c r="A39" s="196">
        <v>28</v>
      </c>
      <c r="B39" s="197" t="s">
        <v>141</v>
      </c>
      <c r="C39" s="198" t="s">
        <v>142</v>
      </c>
      <c r="D39" s="199" t="s">
        <v>91</v>
      </c>
      <c r="E39" s="200">
        <v>30</v>
      </c>
      <c r="F39" s="200">
        <v>0</v>
      </c>
      <c r="G39" s="201">
        <f>E39*F39</f>
        <v>0</v>
      </c>
      <c r="O39" s="195">
        <v>2</v>
      </c>
      <c r="AA39" s="167">
        <v>1</v>
      </c>
      <c r="AB39" s="167">
        <v>1</v>
      </c>
      <c r="AC39" s="167">
        <v>1</v>
      </c>
      <c r="AZ39" s="167">
        <v>1</v>
      </c>
      <c r="BA39" s="167">
        <f>IF(AZ39=1,G39,0)</f>
        <v>0</v>
      </c>
      <c r="BB39" s="167">
        <f>IF(AZ39=2,G39,0)</f>
        <v>0</v>
      </c>
      <c r="BC39" s="167">
        <f>IF(AZ39=3,G39,0)</f>
        <v>0</v>
      </c>
      <c r="BD39" s="167">
        <f>IF(AZ39=4,G39,0)</f>
        <v>0</v>
      </c>
      <c r="BE39" s="167">
        <f>IF(AZ39=5,G39,0)</f>
        <v>0</v>
      </c>
      <c r="CA39" s="202">
        <v>1</v>
      </c>
      <c r="CB39" s="202">
        <v>1</v>
      </c>
      <c r="CZ39" s="167">
        <v>0</v>
      </c>
    </row>
    <row r="40" spans="1:104">
      <c r="A40" s="196">
        <v>29</v>
      </c>
      <c r="B40" s="197" t="s">
        <v>143</v>
      </c>
      <c r="C40" s="198" t="s">
        <v>144</v>
      </c>
      <c r="D40" s="199" t="s">
        <v>145</v>
      </c>
      <c r="E40" s="200">
        <v>1249.9760000000001</v>
      </c>
      <c r="F40" s="200">
        <v>0</v>
      </c>
      <c r="G40" s="201">
        <f>E40*F40</f>
        <v>0</v>
      </c>
      <c r="O40" s="195">
        <v>2</v>
      </c>
      <c r="AA40" s="167">
        <v>3</v>
      </c>
      <c r="AB40" s="167">
        <v>1</v>
      </c>
      <c r="AC40" s="167">
        <v>592173070</v>
      </c>
      <c r="AZ40" s="167">
        <v>1</v>
      </c>
      <c r="BA40" s="167">
        <f>IF(AZ40=1,G40,0)</f>
        <v>0</v>
      </c>
      <c r="BB40" s="167">
        <f>IF(AZ40=2,G40,0)</f>
        <v>0</v>
      </c>
      <c r="BC40" s="167">
        <f>IF(AZ40=3,G40,0)</f>
        <v>0</v>
      </c>
      <c r="BD40" s="167">
        <f>IF(AZ40=4,G40,0)</f>
        <v>0</v>
      </c>
      <c r="BE40" s="167">
        <f>IF(AZ40=5,G40,0)</f>
        <v>0</v>
      </c>
      <c r="CA40" s="202">
        <v>3</v>
      </c>
      <c r="CB40" s="202">
        <v>1</v>
      </c>
      <c r="CZ40" s="167">
        <v>3.9E-2</v>
      </c>
    </row>
    <row r="41" spans="1:104">
      <c r="A41" s="203"/>
      <c r="B41" s="204" t="s">
        <v>75</v>
      </c>
      <c r="C41" s="205" t="str">
        <f>CONCATENATE(B36," ",C36)</f>
        <v>91 Doplňující práce na komunikaci</v>
      </c>
      <c r="D41" s="206"/>
      <c r="E41" s="207"/>
      <c r="F41" s="208"/>
      <c r="G41" s="209">
        <f>SUM(G36:G40)</f>
        <v>0</v>
      </c>
      <c r="O41" s="195">
        <v>4</v>
      </c>
      <c r="BA41" s="210">
        <f>SUM(BA36:BA40)</f>
        <v>0</v>
      </c>
      <c r="BB41" s="210">
        <f>SUM(BB36:BB40)</f>
        <v>0</v>
      </c>
      <c r="BC41" s="210">
        <f>SUM(BC36:BC40)</f>
        <v>0</v>
      </c>
      <c r="BD41" s="210">
        <f>SUM(BD36:BD40)</f>
        <v>0</v>
      </c>
      <c r="BE41" s="210">
        <f>SUM(BE36:BE40)</f>
        <v>0</v>
      </c>
    </row>
    <row r="42" spans="1:104">
      <c r="A42" s="188" t="s">
        <v>72</v>
      </c>
      <c r="B42" s="189" t="s">
        <v>146</v>
      </c>
      <c r="C42" s="190" t="s">
        <v>147</v>
      </c>
      <c r="D42" s="191"/>
      <c r="E42" s="192"/>
      <c r="F42" s="192"/>
      <c r="G42" s="193"/>
      <c r="H42" s="194"/>
      <c r="I42" s="194"/>
      <c r="O42" s="195">
        <v>1</v>
      </c>
    </row>
    <row r="43" spans="1:104">
      <c r="A43" s="196">
        <v>30</v>
      </c>
      <c r="B43" s="197" t="s">
        <v>148</v>
      </c>
      <c r="C43" s="198" t="s">
        <v>149</v>
      </c>
      <c r="D43" s="199" t="s">
        <v>150</v>
      </c>
      <c r="E43" s="200">
        <v>1932.8545647000001</v>
      </c>
      <c r="F43" s="200">
        <v>0</v>
      </c>
      <c r="G43" s="201">
        <f>E43*F43</f>
        <v>0</v>
      </c>
      <c r="O43" s="195">
        <v>2</v>
      </c>
      <c r="AA43" s="167">
        <v>7</v>
      </c>
      <c r="AB43" s="167">
        <v>1</v>
      </c>
      <c r="AC43" s="167">
        <v>2</v>
      </c>
      <c r="AZ43" s="167">
        <v>1</v>
      </c>
      <c r="BA43" s="167">
        <f>IF(AZ43=1,G43,0)</f>
        <v>0</v>
      </c>
      <c r="BB43" s="167">
        <f>IF(AZ43=2,G43,0)</f>
        <v>0</v>
      </c>
      <c r="BC43" s="167">
        <f>IF(AZ43=3,G43,0)</f>
        <v>0</v>
      </c>
      <c r="BD43" s="167">
        <f>IF(AZ43=4,G43,0)</f>
        <v>0</v>
      </c>
      <c r="BE43" s="167">
        <f>IF(AZ43=5,G43,0)</f>
        <v>0</v>
      </c>
      <c r="CA43" s="202">
        <v>7</v>
      </c>
      <c r="CB43" s="202">
        <v>1</v>
      </c>
      <c r="CZ43" s="167">
        <v>0</v>
      </c>
    </row>
    <row r="44" spans="1:104">
      <c r="A44" s="203"/>
      <c r="B44" s="204" t="s">
        <v>75</v>
      </c>
      <c r="C44" s="205" t="str">
        <f>CONCATENATE(B42," ",C42)</f>
        <v>99 Staveništní přesun hmot</v>
      </c>
      <c r="D44" s="206"/>
      <c r="E44" s="207"/>
      <c r="F44" s="208"/>
      <c r="G44" s="209">
        <f>SUM(G42:G43)</f>
        <v>0</v>
      </c>
      <c r="O44" s="195">
        <v>4</v>
      </c>
      <c r="BA44" s="210">
        <f>SUM(BA42:BA43)</f>
        <v>0</v>
      </c>
      <c r="BB44" s="210">
        <f>SUM(BB42:BB43)</f>
        <v>0</v>
      </c>
      <c r="BC44" s="210">
        <f>SUM(BC42:BC43)</f>
        <v>0</v>
      </c>
      <c r="BD44" s="210">
        <f>SUM(BD42:BD43)</f>
        <v>0</v>
      </c>
      <c r="BE44" s="210">
        <f>SUM(BE42:BE43)</f>
        <v>0</v>
      </c>
    </row>
    <row r="45" spans="1:104">
      <c r="A45" s="188" t="s">
        <v>72</v>
      </c>
      <c r="B45" s="189" t="s">
        <v>151</v>
      </c>
      <c r="C45" s="190" t="s">
        <v>152</v>
      </c>
      <c r="D45" s="191"/>
      <c r="E45" s="192"/>
      <c r="F45" s="192"/>
      <c r="G45" s="193"/>
      <c r="H45" s="194"/>
      <c r="I45" s="194"/>
      <c r="O45" s="195">
        <v>1</v>
      </c>
    </row>
    <row r="46" spans="1:104">
      <c r="A46" s="196">
        <v>31</v>
      </c>
      <c r="B46" s="197" t="s">
        <v>153</v>
      </c>
      <c r="C46" s="198" t="s">
        <v>154</v>
      </c>
      <c r="D46" s="199" t="s">
        <v>150</v>
      </c>
      <c r="E46" s="200">
        <v>1378.21066</v>
      </c>
      <c r="F46" s="200">
        <v>0</v>
      </c>
      <c r="G46" s="201">
        <f>E46*F46</f>
        <v>0</v>
      </c>
      <c r="O46" s="195">
        <v>2</v>
      </c>
      <c r="AA46" s="167">
        <v>8</v>
      </c>
      <c r="AB46" s="167">
        <v>0</v>
      </c>
      <c r="AC46" s="167">
        <v>3</v>
      </c>
      <c r="AZ46" s="167">
        <v>1</v>
      </c>
      <c r="BA46" s="167">
        <f>IF(AZ46=1,G46,0)</f>
        <v>0</v>
      </c>
      <c r="BB46" s="167">
        <f>IF(AZ46=2,G46,0)</f>
        <v>0</v>
      </c>
      <c r="BC46" s="167">
        <f>IF(AZ46=3,G46,0)</f>
        <v>0</v>
      </c>
      <c r="BD46" s="167">
        <f>IF(AZ46=4,G46,0)</f>
        <v>0</v>
      </c>
      <c r="BE46" s="167">
        <f>IF(AZ46=5,G46,0)</f>
        <v>0</v>
      </c>
      <c r="CA46" s="202">
        <v>8</v>
      </c>
      <c r="CB46" s="202">
        <v>0</v>
      </c>
      <c r="CZ46" s="167">
        <v>0</v>
      </c>
    </row>
    <row r="47" spans="1:104">
      <c r="A47" s="196">
        <v>32</v>
      </c>
      <c r="B47" s="197" t="s">
        <v>155</v>
      </c>
      <c r="C47" s="198" t="s">
        <v>156</v>
      </c>
      <c r="D47" s="199" t="s">
        <v>150</v>
      </c>
      <c r="E47" s="200">
        <v>6891.0532999999996</v>
      </c>
      <c r="F47" s="200">
        <v>0</v>
      </c>
      <c r="G47" s="201">
        <f>E47*F47</f>
        <v>0</v>
      </c>
      <c r="O47" s="195">
        <v>2</v>
      </c>
      <c r="AA47" s="167">
        <v>8</v>
      </c>
      <c r="AB47" s="167">
        <v>0</v>
      </c>
      <c r="AC47" s="167">
        <v>3</v>
      </c>
      <c r="AZ47" s="167">
        <v>1</v>
      </c>
      <c r="BA47" s="167">
        <f>IF(AZ47=1,G47,0)</f>
        <v>0</v>
      </c>
      <c r="BB47" s="167">
        <f>IF(AZ47=2,G47,0)</f>
        <v>0</v>
      </c>
      <c r="BC47" s="167">
        <f>IF(AZ47=3,G47,0)</f>
        <v>0</v>
      </c>
      <c r="BD47" s="167">
        <f>IF(AZ47=4,G47,0)</f>
        <v>0</v>
      </c>
      <c r="BE47" s="167">
        <f>IF(AZ47=5,G47,0)</f>
        <v>0</v>
      </c>
      <c r="CA47" s="202">
        <v>8</v>
      </c>
      <c r="CB47" s="202">
        <v>0</v>
      </c>
      <c r="CZ47" s="167">
        <v>0</v>
      </c>
    </row>
    <row r="48" spans="1:104">
      <c r="A48" s="196">
        <v>33</v>
      </c>
      <c r="B48" s="197" t="s">
        <v>157</v>
      </c>
      <c r="C48" s="198" t="s">
        <v>158</v>
      </c>
      <c r="D48" s="199" t="s">
        <v>150</v>
      </c>
      <c r="E48" s="200">
        <v>1378.21066</v>
      </c>
      <c r="F48" s="200">
        <v>0</v>
      </c>
      <c r="G48" s="201">
        <f>E48*F48</f>
        <v>0</v>
      </c>
      <c r="O48" s="195">
        <v>2</v>
      </c>
      <c r="AA48" s="167">
        <v>8</v>
      </c>
      <c r="AB48" s="167">
        <v>0</v>
      </c>
      <c r="AC48" s="167">
        <v>3</v>
      </c>
      <c r="AZ48" s="167">
        <v>1</v>
      </c>
      <c r="BA48" s="167">
        <f>IF(AZ48=1,G48,0)</f>
        <v>0</v>
      </c>
      <c r="BB48" s="167">
        <f>IF(AZ48=2,G48,0)</f>
        <v>0</v>
      </c>
      <c r="BC48" s="167">
        <f>IF(AZ48=3,G48,0)</f>
        <v>0</v>
      </c>
      <c r="BD48" s="167">
        <f>IF(AZ48=4,G48,0)</f>
        <v>0</v>
      </c>
      <c r="BE48" s="167">
        <f>IF(AZ48=5,G48,0)</f>
        <v>0</v>
      </c>
      <c r="CA48" s="202">
        <v>8</v>
      </c>
      <c r="CB48" s="202">
        <v>0</v>
      </c>
      <c r="CZ48" s="167">
        <v>0</v>
      </c>
    </row>
    <row r="49" spans="1:57">
      <c r="A49" s="203"/>
      <c r="B49" s="204" t="s">
        <v>75</v>
      </c>
      <c r="C49" s="205" t="str">
        <f>CONCATENATE(B45," ",C45)</f>
        <v>D96 Přesuny suti a vybouraných hmot</v>
      </c>
      <c r="D49" s="206"/>
      <c r="E49" s="207"/>
      <c r="F49" s="208"/>
      <c r="G49" s="209">
        <f>SUM(G45:G48)</f>
        <v>0</v>
      </c>
      <c r="O49" s="195">
        <v>4</v>
      </c>
      <c r="BA49" s="210">
        <f>SUM(BA45:BA48)</f>
        <v>0</v>
      </c>
      <c r="BB49" s="210">
        <f>SUM(BB45:BB48)</f>
        <v>0</v>
      </c>
      <c r="BC49" s="210">
        <f>SUM(BC45:BC48)</f>
        <v>0</v>
      </c>
      <c r="BD49" s="210">
        <f>SUM(BD45:BD48)</f>
        <v>0</v>
      </c>
      <c r="BE49" s="210">
        <f>SUM(BE45:BE48)</f>
        <v>0</v>
      </c>
    </row>
    <row r="50" spans="1:57">
      <c r="E50" s="167"/>
    </row>
    <row r="51" spans="1:57">
      <c r="E51" s="167"/>
    </row>
    <row r="52" spans="1:57">
      <c r="E52" s="167"/>
    </row>
    <row r="53" spans="1:57">
      <c r="E53" s="167"/>
    </row>
    <row r="54" spans="1:57">
      <c r="E54" s="167"/>
    </row>
    <row r="55" spans="1:57">
      <c r="E55" s="167"/>
    </row>
    <row r="56" spans="1:57">
      <c r="E56" s="167"/>
    </row>
    <row r="57" spans="1:57">
      <c r="E57" s="167"/>
    </row>
    <row r="58" spans="1:57">
      <c r="E58" s="167"/>
    </row>
    <row r="59" spans="1:57">
      <c r="E59" s="167"/>
    </row>
    <row r="60" spans="1:57">
      <c r="E60" s="167"/>
    </row>
    <row r="61" spans="1:57">
      <c r="E61" s="167"/>
    </row>
    <row r="62" spans="1:57">
      <c r="E62" s="167"/>
    </row>
    <row r="63" spans="1:57">
      <c r="E63" s="167"/>
    </row>
    <row r="64" spans="1:57">
      <c r="E64" s="167"/>
    </row>
    <row r="65" spans="1:7">
      <c r="E65" s="167"/>
    </row>
    <row r="66" spans="1:7">
      <c r="E66" s="167"/>
    </row>
    <row r="67" spans="1:7">
      <c r="E67" s="167"/>
    </row>
    <row r="68" spans="1:7">
      <c r="E68" s="167"/>
    </row>
    <row r="69" spans="1:7">
      <c r="E69" s="167"/>
    </row>
    <row r="70" spans="1:7">
      <c r="E70" s="167"/>
    </row>
    <row r="71" spans="1:7">
      <c r="E71" s="167"/>
    </row>
    <row r="72" spans="1:7">
      <c r="E72" s="167"/>
    </row>
    <row r="73" spans="1:7">
      <c r="A73" s="211"/>
      <c r="B73" s="211"/>
      <c r="C73" s="211"/>
      <c r="D73" s="211"/>
      <c r="E73" s="211"/>
      <c r="F73" s="211"/>
      <c r="G73" s="211"/>
    </row>
    <row r="74" spans="1:7">
      <c r="A74" s="211"/>
      <c r="B74" s="211"/>
      <c r="C74" s="211"/>
      <c r="D74" s="211"/>
      <c r="E74" s="211"/>
      <c r="F74" s="211"/>
      <c r="G74" s="211"/>
    </row>
    <row r="75" spans="1:7">
      <c r="A75" s="211"/>
      <c r="B75" s="211"/>
      <c r="C75" s="211"/>
      <c r="D75" s="211"/>
      <c r="E75" s="211"/>
      <c r="F75" s="211"/>
      <c r="G75" s="211"/>
    </row>
    <row r="76" spans="1:7">
      <c r="A76" s="211"/>
      <c r="B76" s="211"/>
      <c r="C76" s="211"/>
      <c r="D76" s="211"/>
      <c r="E76" s="211"/>
      <c r="F76" s="211"/>
      <c r="G76" s="211"/>
    </row>
    <row r="77" spans="1:7">
      <c r="E77" s="167"/>
    </row>
    <row r="78" spans="1:7">
      <c r="E78" s="167"/>
    </row>
    <row r="79" spans="1:7">
      <c r="E79" s="167"/>
    </row>
    <row r="80" spans="1:7">
      <c r="E80" s="167"/>
    </row>
    <row r="81" spans="5:5">
      <c r="E81" s="167"/>
    </row>
    <row r="82" spans="5:5">
      <c r="E82" s="167"/>
    </row>
    <row r="83" spans="5:5">
      <c r="E83" s="167"/>
    </row>
    <row r="84" spans="5:5">
      <c r="E84" s="167"/>
    </row>
    <row r="85" spans="5:5">
      <c r="E85" s="167"/>
    </row>
    <row r="86" spans="5:5">
      <c r="E86" s="167"/>
    </row>
    <row r="87" spans="5:5">
      <c r="E87" s="167"/>
    </row>
    <row r="88" spans="5:5">
      <c r="E88" s="167"/>
    </row>
    <row r="89" spans="5:5">
      <c r="E89" s="167"/>
    </row>
    <row r="90" spans="5:5">
      <c r="E90" s="167"/>
    </row>
    <row r="91" spans="5:5">
      <c r="E91" s="167"/>
    </row>
    <row r="92" spans="5:5">
      <c r="E92" s="167"/>
    </row>
    <row r="93" spans="5:5">
      <c r="E93" s="167"/>
    </row>
    <row r="94" spans="5:5">
      <c r="E94" s="167"/>
    </row>
    <row r="95" spans="5:5">
      <c r="E95" s="167"/>
    </row>
    <row r="96" spans="5:5">
      <c r="E96" s="167"/>
    </row>
    <row r="97" spans="1:7">
      <c r="E97" s="167"/>
    </row>
    <row r="98" spans="1:7">
      <c r="E98" s="167"/>
    </row>
    <row r="99" spans="1:7">
      <c r="E99" s="167"/>
    </row>
    <row r="100" spans="1:7">
      <c r="E100" s="167"/>
    </row>
    <row r="101" spans="1:7">
      <c r="E101" s="167"/>
    </row>
    <row r="102" spans="1:7">
      <c r="E102" s="167"/>
    </row>
    <row r="103" spans="1:7">
      <c r="E103" s="167"/>
    </row>
    <row r="104" spans="1:7">
      <c r="E104" s="167"/>
    </row>
    <row r="105" spans="1:7">
      <c r="E105" s="167"/>
    </row>
    <row r="106" spans="1:7">
      <c r="E106" s="167"/>
    </row>
    <row r="107" spans="1:7">
      <c r="E107" s="167"/>
    </row>
    <row r="108" spans="1:7">
      <c r="A108" s="212"/>
      <c r="B108" s="212"/>
    </row>
    <row r="109" spans="1:7">
      <c r="A109" s="211"/>
      <c r="B109" s="211"/>
      <c r="C109" s="214"/>
      <c r="D109" s="214"/>
      <c r="E109" s="215"/>
      <c r="F109" s="214"/>
      <c r="G109" s="216"/>
    </row>
    <row r="110" spans="1:7">
      <c r="A110" s="217"/>
      <c r="B110" s="217"/>
      <c r="C110" s="211"/>
      <c r="D110" s="211"/>
      <c r="E110" s="218"/>
      <c r="F110" s="211"/>
      <c r="G110" s="211"/>
    </row>
    <row r="111" spans="1:7">
      <c r="A111" s="211"/>
      <c r="B111" s="211"/>
      <c r="C111" s="211"/>
      <c r="D111" s="211"/>
      <c r="E111" s="218"/>
      <c r="F111" s="211"/>
      <c r="G111" s="211"/>
    </row>
    <row r="112" spans="1:7">
      <c r="A112" s="211"/>
      <c r="B112" s="211"/>
      <c r="C112" s="211"/>
      <c r="D112" s="211"/>
      <c r="E112" s="218"/>
      <c r="F112" s="211"/>
      <c r="G112" s="211"/>
    </row>
    <row r="113" spans="1:7">
      <c r="A113" s="211"/>
      <c r="B113" s="211"/>
      <c r="C113" s="211"/>
      <c r="D113" s="211"/>
      <c r="E113" s="218"/>
      <c r="F113" s="211"/>
      <c r="G113" s="211"/>
    </row>
    <row r="114" spans="1:7">
      <c r="A114" s="211"/>
      <c r="B114" s="211"/>
      <c r="C114" s="211"/>
      <c r="D114" s="211"/>
      <c r="E114" s="218"/>
      <c r="F114" s="211"/>
      <c r="G114" s="211"/>
    </row>
    <row r="115" spans="1:7">
      <c r="A115" s="211"/>
      <c r="B115" s="211"/>
      <c r="C115" s="211"/>
      <c r="D115" s="211"/>
      <c r="E115" s="218"/>
      <c r="F115" s="211"/>
      <c r="G115" s="211"/>
    </row>
    <row r="116" spans="1:7">
      <c r="A116" s="211"/>
      <c r="B116" s="211"/>
      <c r="C116" s="211"/>
      <c r="D116" s="211"/>
      <c r="E116" s="218"/>
      <c r="F116" s="211"/>
      <c r="G116" s="211"/>
    </row>
    <row r="117" spans="1:7">
      <c r="A117" s="211"/>
      <c r="B117" s="211"/>
      <c r="C117" s="211"/>
      <c r="D117" s="211"/>
      <c r="E117" s="218"/>
      <c r="F117" s="211"/>
      <c r="G117" s="211"/>
    </row>
    <row r="118" spans="1:7">
      <c r="A118" s="211"/>
      <c r="B118" s="211"/>
      <c r="C118" s="211"/>
      <c r="D118" s="211"/>
      <c r="E118" s="218"/>
      <c r="F118" s="211"/>
      <c r="G118" s="211"/>
    </row>
    <row r="119" spans="1:7">
      <c r="A119" s="211"/>
      <c r="B119" s="211"/>
      <c r="C119" s="211"/>
      <c r="D119" s="211"/>
      <c r="E119" s="218"/>
      <c r="F119" s="211"/>
      <c r="G119" s="211"/>
    </row>
    <row r="120" spans="1:7">
      <c r="A120" s="211"/>
      <c r="B120" s="211"/>
      <c r="C120" s="211"/>
      <c r="D120" s="211"/>
      <c r="E120" s="218"/>
      <c r="F120" s="211"/>
      <c r="G120" s="211"/>
    </row>
    <row r="121" spans="1:7">
      <c r="A121" s="211"/>
      <c r="B121" s="211"/>
      <c r="C121" s="211"/>
      <c r="D121" s="211"/>
      <c r="E121" s="218"/>
      <c r="F121" s="211"/>
      <c r="G121" s="211"/>
    </row>
    <row r="122" spans="1:7">
      <c r="A122" s="211"/>
      <c r="B122" s="211"/>
      <c r="C122" s="211"/>
      <c r="D122" s="211"/>
      <c r="E122" s="218"/>
      <c r="F122" s="211"/>
      <c r="G122" s="211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Stavtes2</dc:creator>
  <cp:lastModifiedBy>Stavtes2</cp:lastModifiedBy>
  <dcterms:created xsi:type="dcterms:W3CDTF">2014-06-16T11:44:22Z</dcterms:created>
  <dcterms:modified xsi:type="dcterms:W3CDTF">2014-06-16T11:45:35Z</dcterms:modified>
</cp:coreProperties>
</file>